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40" windowWidth="25600" windowHeight="11340" tabRatio="891" activeTab="3"/>
  </bookViews>
  <sheets>
    <sheet name="Winside " sheetId="1" r:id="rId1"/>
    <sheet name="Wausa" sheetId="2" r:id="rId2"/>
    <sheet name="Elgin " sheetId="3" r:id="rId3"/>
    <sheet name="Osmond" sheetId="4" r:id="rId4"/>
    <sheet name="Madison " sheetId="5" r:id="rId5"/>
    <sheet name="Laurel " sheetId="6" r:id="rId6"/>
    <sheet name="Elkhorn Valley" sheetId="7" r:id="rId7"/>
    <sheet name="HTR1Randolph" sheetId="8" r:id="rId8"/>
    <sheet name="HTR2Winside" sheetId="9" r:id="rId9"/>
    <sheet name="Orchard" sheetId="10" r:id="rId10"/>
    <sheet name="Neligh" sheetId="11" r:id="rId11"/>
    <sheet name="Stanton" sheetId="12" r:id="rId12"/>
    <sheet name="Bloomfield" sheetId="13" r:id="rId13"/>
    <sheet name="Westholt" sheetId="14" r:id="rId14"/>
    <sheet name="Hartington Pub" sheetId="15" r:id="rId15"/>
    <sheet name="Randolph" sheetId="16" r:id="rId16"/>
    <sheet name="L&amp;C R1. Wynot" sheetId="17" r:id="rId17"/>
    <sheet name="L&amp;CR2Allen" sheetId="18" r:id="rId18"/>
    <sheet name="L&amp;C Tourny R.3" sheetId="19" r:id="rId19"/>
    <sheet name="O'Neil" sheetId="20" r:id="rId20"/>
    <sheet name="Creighton" sheetId="21" r:id="rId21"/>
    <sheet name="Humphrey HF" sheetId="22" r:id="rId22"/>
    <sheet name="Subdistricts-EHPHHS" sheetId="23" r:id="rId23"/>
    <sheet name="Sub1 Neligh-Oak." sheetId="24" r:id="rId24"/>
    <sheet name="-Dist 2" sheetId="25" r:id="rId25"/>
    <sheet name="Districts 3" sheetId="26" r:id="rId26"/>
    <sheet name="-State 1st" sheetId="27" r:id="rId27"/>
    <sheet name="State Semis" sheetId="28" r:id="rId28"/>
    <sheet name="State Finals" sheetId="29" r:id="rId29"/>
    <sheet name="Cumulative" sheetId="30" r:id="rId30"/>
  </sheets>
  <definedNames/>
  <calcPr fullCalcOnLoad="1"/>
</workbook>
</file>

<file path=xl/sharedStrings.xml><?xml version="1.0" encoding="utf-8"?>
<sst xmlns="http://schemas.openxmlformats.org/spreadsheetml/2006/main" count="1639" uniqueCount="98">
  <si>
    <t>PLAYERS</t>
  </si>
  <si>
    <t>3 PT. FG</t>
  </si>
  <si>
    <t>M</t>
  </si>
  <si>
    <t>A</t>
  </si>
  <si>
    <t>%</t>
  </si>
  <si>
    <t>NAME</t>
  </si>
  <si>
    <t>#</t>
  </si>
  <si>
    <t>TEAM TOTALS</t>
  </si>
  <si>
    <t>2 PT. FG</t>
  </si>
  <si>
    <t>REBS</t>
  </si>
  <si>
    <t>O</t>
  </si>
  <si>
    <t>D</t>
  </si>
  <si>
    <t>F</t>
  </si>
  <si>
    <t>TURNOVERS</t>
  </si>
  <si>
    <t>FREE THROWS</t>
  </si>
  <si>
    <t>BP</t>
  </si>
  <si>
    <t>V</t>
  </si>
  <si>
    <t>RECOVERIES</t>
  </si>
  <si>
    <t>S</t>
  </si>
  <si>
    <t>BS</t>
  </si>
  <si>
    <t>C</t>
  </si>
  <si>
    <t>QP</t>
  </si>
  <si>
    <t>PTS</t>
  </si>
  <si>
    <t>GRADE</t>
  </si>
  <si>
    <t>GAME</t>
  </si>
  <si>
    <t>OPPONENT</t>
  </si>
  <si>
    <t>RECORD TO DATE</t>
  </si>
  <si>
    <t>OT</t>
  </si>
  <si>
    <t>TOTAL</t>
  </si>
  <si>
    <t>QUARTER SCORES</t>
  </si>
  <si>
    <t>W</t>
  </si>
  <si>
    <t>L</t>
  </si>
  <si>
    <t>Cumulative</t>
  </si>
  <si>
    <t xml:space="preserve"> </t>
  </si>
  <si>
    <t>State--1st Round</t>
  </si>
  <si>
    <t>State--Semis</t>
  </si>
  <si>
    <t>State--Finals</t>
  </si>
  <si>
    <t>Districts 3</t>
  </si>
  <si>
    <t>State Semis</t>
  </si>
  <si>
    <t>State Finals</t>
  </si>
  <si>
    <t xml:space="preserve">Winside </t>
  </si>
  <si>
    <t xml:space="preserve">Plainview </t>
  </si>
  <si>
    <t>Wausa</t>
  </si>
  <si>
    <t xml:space="preserve">Pirates </t>
  </si>
  <si>
    <t xml:space="preserve">Elgin </t>
  </si>
  <si>
    <t xml:space="preserve">Osmond </t>
  </si>
  <si>
    <t>Madison</t>
  </si>
  <si>
    <t>Pirates Basketball 2013-14</t>
  </si>
  <si>
    <t>Pirate Basketball 2013-14</t>
  </si>
  <si>
    <t>Laurel</t>
  </si>
  <si>
    <t>Pirates</t>
  </si>
  <si>
    <t>Orchard-Clearwater</t>
  </si>
  <si>
    <t>Neleigh-Oakdale</t>
  </si>
  <si>
    <t>Stanton</t>
  </si>
  <si>
    <t>Bloomfield</t>
  </si>
  <si>
    <t>West Holt</t>
  </si>
  <si>
    <t xml:space="preserve">Piratres </t>
  </si>
  <si>
    <t xml:space="preserve">Hartington </t>
  </si>
  <si>
    <t xml:space="preserve">Randoph </t>
  </si>
  <si>
    <t>Plainview Pirates 2013-14</t>
  </si>
  <si>
    <t>O'Neil</t>
  </si>
  <si>
    <t>Creighton</t>
  </si>
  <si>
    <t>Elkhorn Valley</t>
  </si>
  <si>
    <t>Humphrey HF</t>
  </si>
  <si>
    <t>Pirate Basketball 2014-15</t>
  </si>
  <si>
    <t>Pirate Basketball 2014-2015</t>
  </si>
  <si>
    <t>Colin Wright</t>
  </si>
  <si>
    <t>Derick Mosel</t>
  </si>
  <si>
    <t>Christian Zuhlke</t>
  </si>
  <si>
    <t>Alex Haase</t>
  </si>
  <si>
    <t>Jason Gutz</t>
  </si>
  <si>
    <t>Turner Dahl</t>
  </si>
  <si>
    <t>Cole Kuzel</t>
  </si>
  <si>
    <t>Nathan Choat</t>
  </si>
  <si>
    <t>Nic Jensen</t>
  </si>
  <si>
    <t xml:space="preserve">Jacob Schlote </t>
  </si>
  <si>
    <t xml:space="preserve">John Novicki </t>
  </si>
  <si>
    <t>Con.</t>
  </si>
  <si>
    <t>Con</t>
  </si>
  <si>
    <t>Pirates Basketball 2014-15</t>
  </si>
  <si>
    <t>Plainview Basketball 2014-15</t>
  </si>
  <si>
    <t>Randolph</t>
  </si>
  <si>
    <t>Winside</t>
  </si>
  <si>
    <t>2W</t>
  </si>
  <si>
    <t>4L</t>
  </si>
  <si>
    <t>Pirates Basketball 204-15</t>
  </si>
  <si>
    <t>W2</t>
  </si>
  <si>
    <t>L5</t>
  </si>
  <si>
    <t>Matt Hoffman</t>
  </si>
  <si>
    <t xml:space="preserve">Micah Williams </t>
  </si>
  <si>
    <t>Conf</t>
  </si>
  <si>
    <t>Wynot</t>
  </si>
  <si>
    <t xml:space="preserve">Wynot </t>
  </si>
  <si>
    <t>Allen</t>
  </si>
  <si>
    <t>3 W</t>
  </si>
  <si>
    <t>9 L</t>
  </si>
  <si>
    <t>Elgin Pope John</t>
  </si>
  <si>
    <t xml:space="preserve">Nelgih Oakdale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</si>
</sst>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m/d/yyyy"/>
  </numFmts>
  <fonts count="4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sz val="9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9"/>
      <color indexed="9"/>
      <name val="Geneva"/>
      <family val="0"/>
    </font>
    <font>
      <sz val="9"/>
      <name val="Genev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/>
    </xf>
    <xf numFmtId="0" fontId="0" fillId="0" borderId="0" xfId="0" applyAlignment="1">
      <alignment horizontal="left" vertical="center"/>
    </xf>
    <xf numFmtId="0" fontId="8" fillId="0" borderId="0" xfId="0" applyFont="1" applyAlignment="1">
      <alignment/>
    </xf>
    <xf numFmtId="2" fontId="0" fillId="0" borderId="10" xfId="0" applyNumberForma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right"/>
    </xf>
    <xf numFmtId="1" fontId="0" fillId="0" borderId="10" xfId="0" applyNumberFormat="1" applyBorder="1" applyAlignment="1">
      <alignment/>
    </xf>
    <xf numFmtId="0" fontId="0" fillId="0" borderId="11" xfId="0" applyFill="1" applyBorder="1" applyAlignment="1">
      <alignment/>
    </xf>
    <xf numFmtId="2" fontId="0" fillId="0" borderId="10" xfId="0" applyNumberFormat="1" applyBorder="1" applyAlignment="1">
      <alignment horizontal="right"/>
    </xf>
    <xf numFmtId="0" fontId="0" fillId="0" borderId="0" xfId="0" applyAlignment="1">
      <alignment horizontal="right"/>
    </xf>
    <xf numFmtId="1" fontId="0" fillId="0" borderId="10" xfId="0" applyNumberFormat="1" applyBorder="1" applyAlignment="1">
      <alignment horizontal="right"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14" xfId="0" applyFont="1" applyBorder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left"/>
    </xf>
    <xf numFmtId="0" fontId="5" fillId="0" borderId="1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8"/>
  <sheetViews>
    <sheetView workbookViewId="0" topLeftCell="A1">
      <selection activeCell="AE11" sqref="AE11"/>
    </sheetView>
  </sheetViews>
  <sheetFormatPr defaultColWidth="11.00390625" defaultRowHeight="12.75"/>
  <cols>
    <col min="1" max="1" width="2.75390625" style="0" customWidth="1"/>
    <col min="2" max="2" width="16.75390625" style="0" customWidth="1"/>
    <col min="3" max="4" width="2.75390625" style="0" customWidth="1"/>
    <col min="5" max="5" width="4.625" style="0" customWidth="1"/>
    <col min="6" max="6" width="1.75390625" style="0" customWidth="1"/>
    <col min="7" max="8" width="2.75390625" style="0" customWidth="1"/>
    <col min="9" max="9" width="4.625" style="0" customWidth="1"/>
    <col min="10" max="10" width="1.75390625" style="0" customWidth="1"/>
    <col min="11" max="12" width="2.75390625" style="0" customWidth="1"/>
    <col min="13" max="13" width="4.625" style="0" customWidth="1"/>
    <col min="14" max="14" width="1.75390625" style="0" customWidth="1"/>
    <col min="15" max="16" width="2.75390625" style="0" customWidth="1"/>
    <col min="17" max="17" width="1.75390625" style="0" customWidth="1"/>
    <col min="18" max="18" width="2.75390625" style="0" customWidth="1"/>
    <col min="19" max="19" width="1.75390625" style="0" customWidth="1"/>
    <col min="20" max="22" width="2.75390625" style="0" customWidth="1"/>
    <col min="23" max="23" width="1.75390625" style="0" customWidth="1"/>
    <col min="24" max="27" width="2.75390625" style="0" customWidth="1"/>
    <col min="28" max="32" width="3.00390625" style="0" customWidth="1"/>
    <col min="33" max="33" width="5.75390625" style="0" customWidth="1"/>
  </cols>
  <sheetData>
    <row r="1" spans="8:22" ht="12.75">
      <c r="H1" s="26" t="s">
        <v>64</v>
      </c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2:33" ht="12.75">
      <c r="B2" t="s">
        <v>24</v>
      </c>
      <c r="AB2" s="34" t="s">
        <v>29</v>
      </c>
      <c r="AC2" s="32"/>
      <c r="AD2" s="32"/>
      <c r="AE2" s="32"/>
      <c r="AF2" s="32"/>
      <c r="AG2" s="29"/>
    </row>
    <row r="3" spans="2:33" ht="12.75">
      <c r="B3" t="s">
        <v>25</v>
      </c>
      <c r="C3" s="33" t="s">
        <v>40</v>
      </c>
      <c r="D3" s="33"/>
      <c r="E3" s="33"/>
      <c r="F3" s="33"/>
      <c r="G3" s="33"/>
      <c r="AB3" s="1">
        <v>1</v>
      </c>
      <c r="AC3" s="1">
        <v>2</v>
      </c>
      <c r="AD3" s="1">
        <v>3</v>
      </c>
      <c r="AE3" s="1">
        <v>4</v>
      </c>
      <c r="AF3" s="1" t="s">
        <v>27</v>
      </c>
      <c r="AG3" s="4" t="s">
        <v>28</v>
      </c>
    </row>
    <row r="4" spans="2:33" ht="12.75">
      <c r="B4" t="s">
        <v>26</v>
      </c>
      <c r="C4">
        <f>IF(AE27&gt;AE28,1,0)</f>
        <v>1</v>
      </c>
      <c r="D4" s="3" t="s">
        <v>30</v>
      </c>
      <c r="E4" s="8">
        <f>IF(AE27&lt;AE28,1,0)</f>
        <v>0</v>
      </c>
      <c r="F4" t="s">
        <v>31</v>
      </c>
      <c r="X4" s="35" t="s">
        <v>41</v>
      </c>
      <c r="Y4" s="35"/>
      <c r="Z4" s="35"/>
      <c r="AA4" s="36"/>
      <c r="AB4" s="1">
        <v>17</v>
      </c>
      <c r="AC4" s="1">
        <v>9</v>
      </c>
      <c r="AD4" s="1">
        <v>12</v>
      </c>
      <c r="AE4" s="1">
        <v>11</v>
      </c>
      <c r="AF4" s="1"/>
      <c r="AG4" s="1">
        <f>SUM(AB4:AF4)</f>
        <v>49</v>
      </c>
    </row>
    <row r="5" spans="3:33" ht="12.75">
      <c r="C5" s="6">
        <f>IF(AE27&gt;AE28,1,0)</f>
        <v>1</v>
      </c>
      <c r="E5" s="6">
        <f>IF(AE27&lt;AE28,1,0)</f>
        <v>0</v>
      </c>
      <c r="X5" s="35" t="str">
        <f>C3</f>
        <v>Winside </v>
      </c>
      <c r="Y5" s="35"/>
      <c r="Z5" s="35"/>
      <c r="AA5" s="36"/>
      <c r="AB5" s="1">
        <v>9</v>
      </c>
      <c r="AC5" s="1">
        <v>3</v>
      </c>
      <c r="AD5" s="1">
        <v>13</v>
      </c>
      <c r="AE5" s="1">
        <v>14</v>
      </c>
      <c r="AF5" s="1"/>
      <c r="AG5" s="1">
        <f>SUM(AB5:AF5)</f>
        <v>39</v>
      </c>
    </row>
    <row r="7" spans="1:33" ht="12.75">
      <c r="A7" s="28" t="s">
        <v>0</v>
      </c>
      <c r="B7" s="29"/>
      <c r="C7" s="28" t="s">
        <v>1</v>
      </c>
      <c r="D7" s="32"/>
      <c r="E7" s="29"/>
      <c r="G7" s="30" t="s">
        <v>8</v>
      </c>
      <c r="H7" s="30"/>
      <c r="I7" s="30"/>
      <c r="K7" s="31" t="s">
        <v>14</v>
      </c>
      <c r="L7" s="30"/>
      <c r="M7" s="30"/>
      <c r="O7" s="30" t="s">
        <v>9</v>
      </c>
      <c r="P7" s="30"/>
      <c r="R7" s="30" t="s">
        <v>12</v>
      </c>
      <c r="T7" s="31" t="s">
        <v>13</v>
      </c>
      <c r="U7" s="31"/>
      <c r="V7" s="31"/>
      <c r="X7" s="30" t="s">
        <v>17</v>
      </c>
      <c r="Y7" s="30"/>
      <c r="Z7" s="30"/>
      <c r="AA7" s="30"/>
      <c r="AC7" s="30" t="s">
        <v>21</v>
      </c>
      <c r="AE7" s="30" t="s">
        <v>22</v>
      </c>
      <c r="AG7" s="30" t="s">
        <v>23</v>
      </c>
    </row>
    <row r="8" spans="1:33" ht="12.75">
      <c r="A8" s="2" t="s">
        <v>6</v>
      </c>
      <c r="B8" s="2" t="s">
        <v>5</v>
      </c>
      <c r="C8" s="2" t="s">
        <v>2</v>
      </c>
      <c r="D8" s="2" t="s">
        <v>3</v>
      </c>
      <c r="E8" s="2" t="s">
        <v>4</v>
      </c>
      <c r="G8" s="2" t="s">
        <v>2</v>
      </c>
      <c r="H8" s="2" t="s">
        <v>3</v>
      </c>
      <c r="I8" s="2" t="s">
        <v>4</v>
      </c>
      <c r="K8" s="2" t="s">
        <v>2</v>
      </c>
      <c r="L8" s="2" t="s">
        <v>3</v>
      </c>
      <c r="M8" s="2" t="s">
        <v>4</v>
      </c>
      <c r="O8" s="2" t="s">
        <v>10</v>
      </c>
      <c r="P8" s="2" t="s">
        <v>11</v>
      </c>
      <c r="R8" s="30"/>
      <c r="T8" s="2" t="s">
        <v>15</v>
      </c>
      <c r="U8" s="2" t="s">
        <v>16</v>
      </c>
      <c r="V8" s="2" t="s">
        <v>12</v>
      </c>
      <c r="X8" s="2" t="s">
        <v>3</v>
      </c>
      <c r="Y8" s="2" t="s">
        <v>18</v>
      </c>
      <c r="Z8" s="2" t="s">
        <v>19</v>
      </c>
      <c r="AA8" s="2" t="s">
        <v>20</v>
      </c>
      <c r="AC8" s="30"/>
      <c r="AE8" s="30"/>
      <c r="AG8" s="30"/>
    </row>
    <row r="9" spans="1:33" ht="12.75">
      <c r="A9" s="1">
        <v>11</v>
      </c>
      <c r="B9" s="1" t="s">
        <v>66</v>
      </c>
      <c r="C9" s="1">
        <v>2</v>
      </c>
      <c r="D9" s="1">
        <v>5</v>
      </c>
      <c r="E9" s="7">
        <f>IF(D9=0,"0",(C9/D9))</f>
        <v>0.4</v>
      </c>
      <c r="G9" s="1">
        <v>2</v>
      </c>
      <c r="H9" s="1">
        <v>6</v>
      </c>
      <c r="I9" s="7">
        <f>IF(H9=0,"0",G9/H9)</f>
        <v>0.3333333333333333</v>
      </c>
      <c r="K9" s="1">
        <v>4</v>
      </c>
      <c r="L9" s="1">
        <v>4</v>
      </c>
      <c r="M9" s="7">
        <f>IF(L9=0,"0",K9/L9)</f>
        <v>1</v>
      </c>
      <c r="O9" s="1">
        <v>1</v>
      </c>
      <c r="P9" s="1">
        <v>1</v>
      </c>
      <c r="R9" s="1">
        <v>0</v>
      </c>
      <c r="T9" s="1">
        <v>1</v>
      </c>
      <c r="U9" s="1">
        <v>2</v>
      </c>
      <c r="V9" s="1">
        <v>0</v>
      </c>
      <c r="X9" s="1">
        <v>3</v>
      </c>
      <c r="Y9" s="1">
        <v>5</v>
      </c>
      <c r="Z9" s="1">
        <v>0</v>
      </c>
      <c r="AA9" s="1">
        <v>0</v>
      </c>
      <c r="AC9" s="1">
        <v>4</v>
      </c>
      <c r="AE9" s="1">
        <f>(C9*3)+(G9*2)+K9</f>
        <v>14</v>
      </c>
      <c r="AG9" s="12">
        <f>C9-D9+G9-H9+K9-L9+(O9*2)+P9-R9-T9-U9-V9+(X9*2)+Y9+Z9+(AA9*3)+AE9</f>
        <v>18</v>
      </c>
    </row>
    <row r="10" spans="1:33" ht="12.75">
      <c r="A10" s="1">
        <v>15</v>
      </c>
      <c r="B10" s="1" t="s">
        <v>67</v>
      </c>
      <c r="C10" s="1">
        <v>0</v>
      </c>
      <c r="D10" s="1">
        <v>2</v>
      </c>
      <c r="E10" s="7">
        <f aca="true" t="shared" si="0" ref="E10:E28">IF(D10=0,"0",(C10/D10))</f>
        <v>0</v>
      </c>
      <c r="G10" s="1">
        <v>3</v>
      </c>
      <c r="H10" s="1">
        <v>6</v>
      </c>
      <c r="I10" s="7">
        <f aca="true" t="shared" si="1" ref="I10:I28">IF(H10=0,"0",G10/H10)</f>
        <v>0.5</v>
      </c>
      <c r="K10" s="1">
        <v>0</v>
      </c>
      <c r="L10" s="1">
        <v>1</v>
      </c>
      <c r="M10" s="7">
        <f aca="true" t="shared" si="2" ref="M10:M28">IF(L10=0,"0",K10/L10)</f>
        <v>0</v>
      </c>
      <c r="O10" s="1">
        <v>0</v>
      </c>
      <c r="P10" s="1">
        <v>5</v>
      </c>
      <c r="R10" s="1">
        <v>3</v>
      </c>
      <c r="T10" s="1">
        <v>1</v>
      </c>
      <c r="U10" s="1">
        <v>1</v>
      </c>
      <c r="V10" s="1">
        <v>0</v>
      </c>
      <c r="X10" s="1">
        <v>7</v>
      </c>
      <c r="Y10" s="1">
        <v>2</v>
      </c>
      <c r="Z10" s="1">
        <v>0</v>
      </c>
      <c r="AA10" s="1">
        <v>0</v>
      </c>
      <c r="AC10" s="1">
        <v>4</v>
      </c>
      <c r="AE10" s="1">
        <f aca="true" t="shared" si="3" ref="AE10:AE28">(C10*3)+(G10*2)+K10</f>
        <v>6</v>
      </c>
      <c r="AG10" s="12">
        <f aca="true" t="shared" si="4" ref="AG10:AG28">C10-D10+G10-H10+K10-L10+(O10*2)+P10-R10-T10-U10-V10+(X10*2)+Y10+Z10+(AA10*3)+AE10</f>
        <v>16</v>
      </c>
    </row>
    <row r="11" spans="1:33" ht="12.75">
      <c r="A11" s="1">
        <v>21</v>
      </c>
      <c r="B11" s="1" t="s">
        <v>68</v>
      </c>
      <c r="C11" s="1">
        <v>0</v>
      </c>
      <c r="D11" s="1">
        <v>0</v>
      </c>
      <c r="E11" s="7" t="str">
        <f t="shared" si="0"/>
        <v>0</v>
      </c>
      <c r="G11" s="1">
        <v>0</v>
      </c>
      <c r="H11" s="1">
        <v>0</v>
      </c>
      <c r="I11" s="7" t="str">
        <f t="shared" si="1"/>
        <v>0</v>
      </c>
      <c r="K11" s="1">
        <v>0</v>
      </c>
      <c r="L11" s="1">
        <v>0</v>
      </c>
      <c r="M11" s="7" t="str">
        <f t="shared" si="2"/>
        <v>0</v>
      </c>
      <c r="O11" s="1">
        <v>0</v>
      </c>
      <c r="P11" s="1">
        <v>0</v>
      </c>
      <c r="R11" s="1">
        <v>2</v>
      </c>
      <c r="T11" s="1">
        <v>1</v>
      </c>
      <c r="U11" s="1">
        <v>2</v>
      </c>
      <c r="V11" s="1">
        <v>0</v>
      </c>
      <c r="X11" s="1">
        <v>0</v>
      </c>
      <c r="Y11" s="1">
        <v>5</v>
      </c>
      <c r="Z11" s="1">
        <v>0</v>
      </c>
      <c r="AA11" s="1">
        <v>0</v>
      </c>
      <c r="AC11" s="1">
        <v>4</v>
      </c>
      <c r="AE11" s="1">
        <f t="shared" si="3"/>
        <v>0</v>
      </c>
      <c r="AG11" s="12">
        <f t="shared" si="4"/>
        <v>0</v>
      </c>
    </row>
    <row r="12" spans="1:33" ht="12.75">
      <c r="A12" s="1">
        <v>23</v>
      </c>
      <c r="B12" s="1" t="s">
        <v>69</v>
      </c>
      <c r="C12" s="1">
        <v>0</v>
      </c>
      <c r="D12" s="1">
        <v>0</v>
      </c>
      <c r="E12" s="7" t="str">
        <f t="shared" si="0"/>
        <v>0</v>
      </c>
      <c r="G12" s="1">
        <v>0</v>
      </c>
      <c r="H12" s="1">
        <v>3</v>
      </c>
      <c r="I12" s="7">
        <f t="shared" si="1"/>
        <v>0</v>
      </c>
      <c r="K12" s="1">
        <v>1</v>
      </c>
      <c r="L12" s="1">
        <v>4</v>
      </c>
      <c r="M12" s="7">
        <f t="shared" si="2"/>
        <v>0.25</v>
      </c>
      <c r="O12" s="1">
        <v>0</v>
      </c>
      <c r="P12" s="1">
        <v>2</v>
      </c>
      <c r="R12" s="1">
        <v>1</v>
      </c>
      <c r="T12" s="1">
        <v>0</v>
      </c>
      <c r="U12" s="1">
        <v>0</v>
      </c>
      <c r="V12" s="1">
        <v>0</v>
      </c>
      <c r="X12" s="1">
        <v>0</v>
      </c>
      <c r="Y12" s="1">
        <v>0</v>
      </c>
      <c r="Z12" s="1">
        <v>0</v>
      </c>
      <c r="AA12" s="1">
        <v>0</v>
      </c>
      <c r="AC12" s="1">
        <v>4</v>
      </c>
      <c r="AE12" s="1">
        <f t="shared" si="3"/>
        <v>1</v>
      </c>
      <c r="AG12" s="12">
        <f t="shared" si="4"/>
        <v>-4</v>
      </c>
    </row>
    <row r="13" spans="1:33" ht="12.75">
      <c r="A13" s="1">
        <v>25</v>
      </c>
      <c r="B13" s="1" t="s">
        <v>70</v>
      </c>
      <c r="C13" s="1">
        <v>0</v>
      </c>
      <c r="D13" s="1">
        <v>0</v>
      </c>
      <c r="E13" s="7" t="str">
        <f t="shared" si="0"/>
        <v>0</v>
      </c>
      <c r="G13" s="1">
        <v>0</v>
      </c>
      <c r="H13" s="1">
        <v>1</v>
      </c>
      <c r="I13" s="7">
        <f t="shared" si="1"/>
        <v>0</v>
      </c>
      <c r="K13" s="1">
        <v>0</v>
      </c>
      <c r="L13" s="1">
        <v>0</v>
      </c>
      <c r="M13" s="7" t="str">
        <f t="shared" si="2"/>
        <v>0</v>
      </c>
      <c r="O13" s="1">
        <v>0</v>
      </c>
      <c r="P13" s="1">
        <v>0</v>
      </c>
      <c r="R13" s="1">
        <v>1</v>
      </c>
      <c r="T13" s="1">
        <v>0</v>
      </c>
      <c r="U13" s="1">
        <v>1</v>
      </c>
      <c r="V13" s="1">
        <v>0</v>
      </c>
      <c r="X13" s="1">
        <v>0</v>
      </c>
      <c r="Y13" s="1">
        <v>0</v>
      </c>
      <c r="Z13" s="1">
        <v>0</v>
      </c>
      <c r="AA13" s="1">
        <v>0</v>
      </c>
      <c r="AC13" s="1">
        <v>3</v>
      </c>
      <c r="AE13" s="1">
        <f t="shared" si="3"/>
        <v>0</v>
      </c>
      <c r="AG13" s="12">
        <f t="shared" si="4"/>
        <v>-3</v>
      </c>
    </row>
    <row r="14" spans="1:33" ht="12.75">
      <c r="A14" s="1">
        <v>31</v>
      </c>
      <c r="B14" s="1" t="s">
        <v>76</v>
      </c>
      <c r="C14" s="1">
        <v>0</v>
      </c>
      <c r="D14" s="1">
        <v>1</v>
      </c>
      <c r="E14" s="7">
        <f t="shared" si="0"/>
        <v>0</v>
      </c>
      <c r="G14" s="1">
        <v>0</v>
      </c>
      <c r="H14" s="1">
        <v>0</v>
      </c>
      <c r="I14" s="7" t="str">
        <f t="shared" si="1"/>
        <v>0</v>
      </c>
      <c r="K14" s="1">
        <v>0</v>
      </c>
      <c r="L14" s="1">
        <v>0</v>
      </c>
      <c r="M14" s="7" t="str">
        <f t="shared" si="2"/>
        <v>0</v>
      </c>
      <c r="O14" s="1">
        <v>1</v>
      </c>
      <c r="P14" s="1">
        <v>1</v>
      </c>
      <c r="R14" s="1">
        <v>0</v>
      </c>
      <c r="T14" s="1">
        <v>0</v>
      </c>
      <c r="U14" s="1">
        <v>0</v>
      </c>
      <c r="V14" s="1">
        <v>0</v>
      </c>
      <c r="X14" s="1">
        <v>0</v>
      </c>
      <c r="Y14" s="1">
        <v>0</v>
      </c>
      <c r="Z14" s="1">
        <v>0</v>
      </c>
      <c r="AA14" s="1">
        <v>0</v>
      </c>
      <c r="AC14" s="1">
        <v>3</v>
      </c>
      <c r="AE14" s="1">
        <f t="shared" si="3"/>
        <v>0</v>
      </c>
      <c r="AG14" s="12">
        <f t="shared" si="4"/>
        <v>2</v>
      </c>
    </row>
    <row r="15" spans="1:33" ht="12.75">
      <c r="A15" s="1">
        <v>41</v>
      </c>
      <c r="B15" s="19" t="s">
        <v>71</v>
      </c>
      <c r="C15" s="1">
        <v>0</v>
      </c>
      <c r="D15" s="1">
        <v>0</v>
      </c>
      <c r="E15" s="7" t="str">
        <f t="shared" si="0"/>
        <v>0</v>
      </c>
      <c r="G15" s="1">
        <v>9</v>
      </c>
      <c r="H15" s="1">
        <v>14</v>
      </c>
      <c r="I15" s="7">
        <f t="shared" si="1"/>
        <v>0.6428571428571429</v>
      </c>
      <c r="K15" s="1">
        <v>3</v>
      </c>
      <c r="L15" s="1">
        <v>7</v>
      </c>
      <c r="M15" s="7">
        <f t="shared" si="2"/>
        <v>0.42857142857142855</v>
      </c>
      <c r="O15" s="1">
        <v>4</v>
      </c>
      <c r="P15" s="1">
        <v>2</v>
      </c>
      <c r="R15" s="1">
        <v>4</v>
      </c>
      <c r="T15" s="1">
        <v>1</v>
      </c>
      <c r="U15" s="1">
        <v>0</v>
      </c>
      <c r="V15" s="1">
        <v>2</v>
      </c>
      <c r="X15" s="1">
        <v>2</v>
      </c>
      <c r="Y15" s="1">
        <v>1</v>
      </c>
      <c r="Z15" s="1">
        <v>0</v>
      </c>
      <c r="AA15" s="1">
        <v>0</v>
      </c>
      <c r="AC15" s="1">
        <v>4</v>
      </c>
      <c r="AE15" s="1">
        <f t="shared" si="3"/>
        <v>21</v>
      </c>
      <c r="AG15" s="12">
        <f t="shared" si="4"/>
        <v>20</v>
      </c>
    </row>
    <row r="16" spans="1:33" ht="12.75">
      <c r="A16" s="1">
        <v>45</v>
      </c>
      <c r="B16" s="1" t="s">
        <v>72</v>
      </c>
      <c r="C16" s="1">
        <v>0</v>
      </c>
      <c r="D16" s="1">
        <v>0</v>
      </c>
      <c r="E16" s="7" t="str">
        <f t="shared" si="0"/>
        <v>0</v>
      </c>
      <c r="G16" s="1">
        <v>0</v>
      </c>
      <c r="H16" s="1">
        <v>0</v>
      </c>
      <c r="I16" s="7" t="str">
        <f t="shared" si="1"/>
        <v>0</v>
      </c>
      <c r="K16" s="1">
        <v>0</v>
      </c>
      <c r="L16" s="1">
        <v>0</v>
      </c>
      <c r="M16" s="7" t="str">
        <f t="shared" si="2"/>
        <v>0</v>
      </c>
      <c r="O16" s="1">
        <v>0</v>
      </c>
      <c r="P16" s="1">
        <v>0</v>
      </c>
      <c r="R16" s="1">
        <v>0</v>
      </c>
      <c r="T16" s="1">
        <v>0</v>
      </c>
      <c r="U16" s="1">
        <v>0</v>
      </c>
      <c r="V16" s="1">
        <v>0</v>
      </c>
      <c r="X16" s="1">
        <v>0</v>
      </c>
      <c r="Y16" s="1">
        <v>0</v>
      </c>
      <c r="Z16" s="1">
        <v>0</v>
      </c>
      <c r="AA16" s="1">
        <v>0</v>
      </c>
      <c r="AC16" s="1">
        <v>1</v>
      </c>
      <c r="AE16" s="1">
        <f t="shared" si="3"/>
        <v>0</v>
      </c>
      <c r="AG16" s="12">
        <f t="shared" si="4"/>
        <v>0</v>
      </c>
    </row>
    <row r="17" spans="1:33" ht="12.75">
      <c r="A17" s="1">
        <v>51</v>
      </c>
      <c r="B17" s="1" t="s">
        <v>73</v>
      </c>
      <c r="C17" s="1">
        <v>0</v>
      </c>
      <c r="D17" s="1">
        <v>0</v>
      </c>
      <c r="E17" s="7" t="str">
        <f t="shared" si="0"/>
        <v>0</v>
      </c>
      <c r="G17" s="1">
        <v>0</v>
      </c>
      <c r="H17" s="1">
        <v>0</v>
      </c>
      <c r="I17" s="7" t="str">
        <f t="shared" si="1"/>
        <v>0</v>
      </c>
      <c r="K17" s="1">
        <v>0</v>
      </c>
      <c r="L17" s="1">
        <v>0</v>
      </c>
      <c r="M17" s="7" t="str">
        <f t="shared" si="2"/>
        <v>0</v>
      </c>
      <c r="O17" s="1">
        <v>0</v>
      </c>
      <c r="P17" s="1">
        <v>0</v>
      </c>
      <c r="R17" s="1">
        <v>0</v>
      </c>
      <c r="T17" s="1">
        <v>0</v>
      </c>
      <c r="U17" s="1">
        <v>0</v>
      </c>
      <c r="V17" s="1">
        <v>0</v>
      </c>
      <c r="X17" s="1">
        <v>0</v>
      </c>
      <c r="Y17" s="1">
        <v>0</v>
      </c>
      <c r="Z17" s="1">
        <v>0</v>
      </c>
      <c r="AA17" s="1">
        <v>0</v>
      </c>
      <c r="AC17" s="1">
        <v>0</v>
      </c>
      <c r="AE17" s="1">
        <f t="shared" si="3"/>
        <v>0</v>
      </c>
      <c r="AG17" s="12">
        <f t="shared" si="4"/>
        <v>0</v>
      </c>
    </row>
    <row r="18" spans="1:33" ht="12.75">
      <c r="A18" s="1">
        <v>53</v>
      </c>
      <c r="B18" s="1" t="s">
        <v>74</v>
      </c>
      <c r="C18" s="1">
        <v>1</v>
      </c>
      <c r="D18" s="1">
        <v>3</v>
      </c>
      <c r="E18" s="7">
        <f t="shared" si="0"/>
        <v>0.3333333333333333</v>
      </c>
      <c r="G18" s="1">
        <v>0</v>
      </c>
      <c r="H18" s="1">
        <v>0</v>
      </c>
      <c r="I18" s="7" t="str">
        <f t="shared" si="1"/>
        <v>0</v>
      </c>
      <c r="K18" s="1">
        <v>0</v>
      </c>
      <c r="L18" s="1">
        <v>1</v>
      </c>
      <c r="M18" s="7">
        <f t="shared" si="2"/>
        <v>0</v>
      </c>
      <c r="O18" s="1">
        <v>0</v>
      </c>
      <c r="P18" s="1">
        <v>0</v>
      </c>
      <c r="R18" s="1">
        <v>1</v>
      </c>
      <c r="T18" s="1">
        <v>0</v>
      </c>
      <c r="U18" s="1">
        <v>1</v>
      </c>
      <c r="V18" s="1">
        <v>0</v>
      </c>
      <c r="X18" s="1">
        <v>2</v>
      </c>
      <c r="Y18" s="1">
        <v>5</v>
      </c>
      <c r="Z18" s="1">
        <v>0</v>
      </c>
      <c r="AA18" s="1">
        <v>0</v>
      </c>
      <c r="AC18" s="1">
        <v>4</v>
      </c>
      <c r="AE18" s="1">
        <f t="shared" si="3"/>
        <v>3</v>
      </c>
      <c r="AG18" s="12">
        <f t="shared" si="4"/>
        <v>7</v>
      </c>
    </row>
    <row r="19" spans="1:33" ht="12.75">
      <c r="A19" s="1">
        <v>55</v>
      </c>
      <c r="B19" s="4" t="s">
        <v>75</v>
      </c>
      <c r="C19" s="1">
        <v>0</v>
      </c>
      <c r="D19" s="1">
        <v>0</v>
      </c>
      <c r="E19" s="7" t="str">
        <f t="shared" si="0"/>
        <v>0</v>
      </c>
      <c r="G19" s="1">
        <v>2</v>
      </c>
      <c r="H19" s="1">
        <v>3</v>
      </c>
      <c r="I19" s="7">
        <f t="shared" si="1"/>
        <v>0.6666666666666666</v>
      </c>
      <c r="K19" s="1">
        <v>0</v>
      </c>
      <c r="L19" s="1">
        <v>0</v>
      </c>
      <c r="M19" s="7" t="str">
        <f t="shared" si="2"/>
        <v>0</v>
      </c>
      <c r="O19" s="1">
        <v>2</v>
      </c>
      <c r="P19" s="1">
        <v>1</v>
      </c>
      <c r="R19" s="1">
        <v>2</v>
      </c>
      <c r="T19" s="1">
        <v>0</v>
      </c>
      <c r="U19" s="1">
        <v>0</v>
      </c>
      <c r="V19" s="1">
        <v>1</v>
      </c>
      <c r="X19" s="1">
        <v>0</v>
      </c>
      <c r="Y19" s="1">
        <v>3</v>
      </c>
      <c r="Z19" s="1">
        <v>0</v>
      </c>
      <c r="AA19" s="1">
        <v>0</v>
      </c>
      <c r="AC19" s="1">
        <v>4</v>
      </c>
      <c r="AE19" s="1">
        <f t="shared" si="3"/>
        <v>4</v>
      </c>
      <c r="AG19" s="12">
        <f t="shared" si="4"/>
        <v>8</v>
      </c>
    </row>
    <row r="20" spans="1:33" ht="12.75">
      <c r="A20" s="1"/>
      <c r="B20" s="1"/>
      <c r="C20" s="1">
        <v>0</v>
      </c>
      <c r="D20" s="1">
        <v>0</v>
      </c>
      <c r="E20" s="7" t="str">
        <f t="shared" si="0"/>
        <v>0</v>
      </c>
      <c r="G20" s="1">
        <v>0</v>
      </c>
      <c r="H20" s="1">
        <v>0</v>
      </c>
      <c r="I20" s="7" t="str">
        <f t="shared" si="1"/>
        <v>0</v>
      </c>
      <c r="K20" s="1">
        <v>0</v>
      </c>
      <c r="L20" s="1">
        <v>0</v>
      </c>
      <c r="M20" s="7" t="str">
        <f t="shared" si="2"/>
        <v>0</v>
      </c>
      <c r="O20" s="1">
        <v>0</v>
      </c>
      <c r="P20" s="1">
        <v>0</v>
      </c>
      <c r="R20" s="1">
        <v>0</v>
      </c>
      <c r="T20" s="1">
        <v>0</v>
      </c>
      <c r="U20" s="1">
        <v>0</v>
      </c>
      <c r="V20" s="1">
        <v>0</v>
      </c>
      <c r="X20" s="1">
        <v>0</v>
      </c>
      <c r="Y20" s="1">
        <v>0</v>
      </c>
      <c r="Z20" s="1">
        <v>0</v>
      </c>
      <c r="AA20" s="1">
        <v>0</v>
      </c>
      <c r="AC20" s="1">
        <v>0</v>
      </c>
      <c r="AE20" s="1">
        <f t="shared" si="3"/>
        <v>0</v>
      </c>
      <c r="AG20" s="12">
        <f t="shared" si="4"/>
        <v>0</v>
      </c>
    </row>
    <row r="21" spans="1:33" ht="12.75">
      <c r="A21" s="1"/>
      <c r="B21" s="1"/>
      <c r="C21" s="1">
        <v>0</v>
      </c>
      <c r="D21" s="1">
        <v>0</v>
      </c>
      <c r="E21" s="7" t="str">
        <f t="shared" si="0"/>
        <v>0</v>
      </c>
      <c r="G21" s="1">
        <v>0</v>
      </c>
      <c r="H21" s="1">
        <v>0</v>
      </c>
      <c r="I21" s="7" t="str">
        <f t="shared" si="1"/>
        <v>0</v>
      </c>
      <c r="K21" s="1">
        <v>0</v>
      </c>
      <c r="L21" s="1">
        <v>0</v>
      </c>
      <c r="M21" s="7" t="str">
        <f t="shared" si="2"/>
        <v>0</v>
      </c>
      <c r="O21" s="1">
        <v>0</v>
      </c>
      <c r="P21" s="1">
        <v>0</v>
      </c>
      <c r="R21" s="1">
        <v>0</v>
      </c>
      <c r="T21" s="1">
        <v>0</v>
      </c>
      <c r="U21" s="1">
        <v>0</v>
      </c>
      <c r="V21" s="1">
        <v>0</v>
      </c>
      <c r="X21" s="1">
        <v>0</v>
      </c>
      <c r="Y21" s="1">
        <v>0</v>
      </c>
      <c r="Z21" s="1">
        <v>0</v>
      </c>
      <c r="AA21" s="1">
        <v>0</v>
      </c>
      <c r="AC21" s="1">
        <v>0</v>
      </c>
      <c r="AE21" s="1">
        <f t="shared" si="3"/>
        <v>0</v>
      </c>
      <c r="AG21" s="12">
        <f t="shared" si="4"/>
        <v>0</v>
      </c>
    </row>
    <row r="22" spans="1:33" ht="12.75">
      <c r="A22" s="1"/>
      <c r="B22" s="1"/>
      <c r="C22" s="1">
        <v>0</v>
      </c>
      <c r="D22" s="1">
        <v>0</v>
      </c>
      <c r="E22" s="7" t="str">
        <f t="shared" si="0"/>
        <v>0</v>
      </c>
      <c r="G22" s="1">
        <v>0</v>
      </c>
      <c r="H22" s="1">
        <v>0</v>
      </c>
      <c r="I22" s="7" t="str">
        <f t="shared" si="1"/>
        <v>0</v>
      </c>
      <c r="K22" s="1">
        <v>0</v>
      </c>
      <c r="L22" s="1">
        <v>0</v>
      </c>
      <c r="M22" s="7" t="str">
        <f t="shared" si="2"/>
        <v>0</v>
      </c>
      <c r="O22" s="1">
        <v>0</v>
      </c>
      <c r="P22" s="1">
        <v>0</v>
      </c>
      <c r="R22" s="1">
        <v>0</v>
      </c>
      <c r="T22" s="1"/>
      <c r="U22" s="1"/>
      <c r="V22" s="1"/>
      <c r="X22" s="1"/>
      <c r="Y22" s="1"/>
      <c r="Z22" s="1"/>
      <c r="AA22" s="1"/>
      <c r="AC22" s="1"/>
      <c r="AE22" s="1">
        <f t="shared" si="3"/>
        <v>0</v>
      </c>
      <c r="AG22" s="12">
        <f t="shared" si="4"/>
        <v>0</v>
      </c>
    </row>
    <row r="23" spans="1:33" ht="12.75">
      <c r="A23" s="1"/>
      <c r="B23" s="1"/>
      <c r="C23" s="1"/>
      <c r="D23" s="1"/>
      <c r="E23" s="7"/>
      <c r="G23" s="1"/>
      <c r="H23" s="1"/>
      <c r="I23" s="7"/>
      <c r="K23" s="1"/>
      <c r="L23" s="1"/>
      <c r="M23" s="7"/>
      <c r="O23" s="1"/>
      <c r="P23" s="1"/>
      <c r="R23" s="1"/>
      <c r="T23" s="1"/>
      <c r="U23" s="1"/>
      <c r="V23" s="1"/>
      <c r="X23" s="1"/>
      <c r="Y23" s="1"/>
      <c r="Z23" s="1"/>
      <c r="AA23" s="1"/>
      <c r="AC23" s="1"/>
      <c r="AE23" s="1"/>
      <c r="AG23" s="12"/>
    </row>
    <row r="24" spans="1:33" ht="12.75">
      <c r="A24" s="1"/>
      <c r="B24" s="1"/>
      <c r="C24" s="1"/>
      <c r="D24" s="1"/>
      <c r="E24" s="7"/>
      <c r="G24" s="1"/>
      <c r="H24" s="1"/>
      <c r="I24" s="7"/>
      <c r="K24" s="1"/>
      <c r="L24" s="1"/>
      <c r="M24" s="7"/>
      <c r="O24" s="1"/>
      <c r="P24" s="1"/>
      <c r="R24" s="1"/>
      <c r="T24" s="1"/>
      <c r="U24" s="1"/>
      <c r="V24" s="1"/>
      <c r="X24" s="1"/>
      <c r="Y24" s="1"/>
      <c r="Z24" s="1"/>
      <c r="AA24" s="1"/>
      <c r="AC24" s="1"/>
      <c r="AE24" s="1"/>
      <c r="AG24" s="12"/>
    </row>
    <row r="25" spans="1:33" ht="12.75">
      <c r="A25" s="1"/>
      <c r="B25" s="1"/>
      <c r="C25" s="1"/>
      <c r="D25" s="1"/>
      <c r="E25" s="7"/>
      <c r="G25" s="1"/>
      <c r="H25" s="1"/>
      <c r="I25" s="7"/>
      <c r="K25" s="1"/>
      <c r="L25" s="1"/>
      <c r="M25" s="7"/>
      <c r="O25" s="1"/>
      <c r="P25" s="1"/>
      <c r="R25" s="1"/>
      <c r="T25" s="1"/>
      <c r="U25" s="1"/>
      <c r="V25" s="1"/>
      <c r="X25" s="1"/>
      <c r="Y25" s="1"/>
      <c r="Z25" s="1"/>
      <c r="AA25" s="1"/>
      <c r="AC25" s="1"/>
      <c r="AE25" s="1"/>
      <c r="AG25" s="12"/>
    </row>
    <row r="26" spans="1:33" ht="12.75">
      <c r="A26" s="28" t="s">
        <v>7</v>
      </c>
      <c r="B26" s="29"/>
      <c r="C26" s="1"/>
      <c r="D26" s="1"/>
      <c r="E26" s="7"/>
      <c r="G26" s="1"/>
      <c r="H26" s="1"/>
      <c r="I26" s="7"/>
      <c r="K26" s="1"/>
      <c r="L26" s="1"/>
      <c r="M26" s="7"/>
      <c r="O26" s="1"/>
      <c r="P26" s="1"/>
      <c r="R26" s="1"/>
      <c r="T26" s="1"/>
      <c r="U26" s="1"/>
      <c r="V26" s="1"/>
      <c r="X26" s="1"/>
      <c r="Y26" s="1"/>
      <c r="Z26" s="1"/>
      <c r="AA26" s="1"/>
      <c r="AC26" s="1"/>
      <c r="AE26" s="1"/>
      <c r="AG26" s="12"/>
    </row>
    <row r="27" spans="1:33" ht="12.75">
      <c r="A27" s="28" t="s">
        <v>43</v>
      </c>
      <c r="B27" s="29"/>
      <c r="C27" s="1">
        <f>SUM(C9:C24)</f>
        <v>3</v>
      </c>
      <c r="D27" s="1">
        <f>SUM(D9:D24)</f>
        <v>11</v>
      </c>
      <c r="E27" s="7">
        <f>IF(D27=0,"0",(C27/D27))</f>
        <v>0.2727272727272727</v>
      </c>
      <c r="G27" s="1">
        <f>SUM(G9:G24)</f>
        <v>16</v>
      </c>
      <c r="H27" s="1">
        <f>SUM(H9:H24)</f>
        <v>33</v>
      </c>
      <c r="I27" s="7">
        <f>IF(H27=0,"0",G27/H27)</f>
        <v>0.48484848484848486</v>
      </c>
      <c r="K27" s="1">
        <f>SUM(K9:K24)</f>
        <v>8</v>
      </c>
      <c r="L27" s="1">
        <f>SUM(L9:L24)</f>
        <v>17</v>
      </c>
      <c r="M27" s="7">
        <f t="shared" si="2"/>
        <v>0.47058823529411764</v>
      </c>
      <c r="O27" s="1">
        <f>SUM(O9:O24)</f>
        <v>8</v>
      </c>
      <c r="P27" s="1">
        <f>SUM(P9:P24)</f>
        <v>12</v>
      </c>
      <c r="R27" s="1">
        <f>SUM(R9:R24)</f>
        <v>14</v>
      </c>
      <c r="T27" s="1">
        <f>SUM(T9:T24)</f>
        <v>4</v>
      </c>
      <c r="U27" s="1">
        <f>SUM(U9:U24)</f>
        <v>7</v>
      </c>
      <c r="V27" s="1">
        <f>SUM(V9:V24)</f>
        <v>3</v>
      </c>
      <c r="X27" s="1">
        <f>SUM(X9:X24)</f>
        <v>14</v>
      </c>
      <c r="Y27" s="1">
        <f>SUM(Y9:Y24)</f>
        <v>21</v>
      </c>
      <c r="Z27" s="1">
        <f>SUM(Z9:Z24)</f>
        <v>0</v>
      </c>
      <c r="AA27" s="1">
        <f>SUM(AA9:AA24)</f>
        <v>0</v>
      </c>
      <c r="AC27" s="1"/>
      <c r="AE27" s="1">
        <f t="shared" si="3"/>
        <v>49</v>
      </c>
      <c r="AG27" s="12">
        <f t="shared" si="4"/>
        <v>64</v>
      </c>
    </row>
    <row r="28" spans="1:33" ht="12.75">
      <c r="A28" s="28" t="str">
        <f>C3</f>
        <v>Winside </v>
      </c>
      <c r="B28" s="29"/>
      <c r="C28" s="1">
        <v>5</v>
      </c>
      <c r="D28" s="1">
        <v>9</v>
      </c>
      <c r="E28" s="7">
        <f t="shared" si="0"/>
        <v>0.5555555555555556</v>
      </c>
      <c r="G28" s="1">
        <v>10</v>
      </c>
      <c r="H28" s="1">
        <v>21</v>
      </c>
      <c r="I28" s="7">
        <f t="shared" si="1"/>
        <v>0.47619047619047616</v>
      </c>
      <c r="K28" s="1">
        <v>4</v>
      </c>
      <c r="L28" s="1">
        <v>10</v>
      </c>
      <c r="M28" s="7">
        <f t="shared" si="2"/>
        <v>0.4</v>
      </c>
      <c r="O28" s="1">
        <v>0</v>
      </c>
      <c r="P28" s="1">
        <v>0</v>
      </c>
      <c r="R28" s="1">
        <v>18</v>
      </c>
      <c r="T28" s="1">
        <v>0</v>
      </c>
      <c r="U28" s="1">
        <v>0</v>
      </c>
      <c r="V28" s="1">
        <v>0</v>
      </c>
      <c r="X28" s="1">
        <v>0</v>
      </c>
      <c r="Y28" s="1">
        <v>0</v>
      </c>
      <c r="Z28" s="1">
        <v>0</v>
      </c>
      <c r="AA28" s="1">
        <v>0</v>
      </c>
      <c r="AC28" s="1"/>
      <c r="AE28" s="1">
        <f t="shared" si="3"/>
        <v>39</v>
      </c>
      <c r="AG28" s="12">
        <f t="shared" si="4"/>
        <v>0</v>
      </c>
    </row>
  </sheetData>
  <sheetProtection/>
  <mergeCells count="19">
    <mergeCell ref="R7:R8"/>
    <mergeCell ref="T7:V7"/>
    <mergeCell ref="X7:AA7"/>
    <mergeCell ref="AB2:AG2"/>
    <mergeCell ref="X4:AA4"/>
    <mergeCell ref="X5:AA5"/>
    <mergeCell ref="AE7:AE8"/>
    <mergeCell ref="AG7:AG8"/>
    <mergeCell ref="AC7:AC8"/>
    <mergeCell ref="H1:V1"/>
    <mergeCell ref="A28:B28"/>
    <mergeCell ref="G7:I7"/>
    <mergeCell ref="K7:M7"/>
    <mergeCell ref="O7:P7"/>
    <mergeCell ref="A7:B7"/>
    <mergeCell ref="C7:E7"/>
    <mergeCell ref="A26:B26"/>
    <mergeCell ref="A27:B27"/>
    <mergeCell ref="C3:G3"/>
  </mergeCells>
  <printOptions/>
  <pageMargins left="0.25" right="0.25" top="1" bottom="0.25" header="0.5" footer="0.5"/>
  <pageSetup fitToHeight="1" fitToWidth="1" orientation="landscape" scale="97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28"/>
  <sheetViews>
    <sheetView workbookViewId="0" topLeftCell="A1">
      <selection activeCell="AJ14" sqref="AJ14"/>
    </sheetView>
  </sheetViews>
  <sheetFormatPr defaultColWidth="11.00390625" defaultRowHeight="12.75"/>
  <cols>
    <col min="1" max="1" width="2.75390625" style="0" customWidth="1"/>
    <col min="2" max="2" width="16.75390625" style="0" customWidth="1"/>
    <col min="3" max="4" width="2.75390625" style="0" customWidth="1"/>
    <col min="5" max="5" width="4.625" style="0" customWidth="1"/>
    <col min="6" max="6" width="1.75390625" style="0" customWidth="1"/>
    <col min="7" max="8" width="2.75390625" style="0" customWidth="1"/>
    <col min="9" max="9" width="4.625" style="0" customWidth="1"/>
    <col min="10" max="10" width="1.75390625" style="0" customWidth="1"/>
    <col min="11" max="12" width="2.75390625" style="0" customWidth="1"/>
    <col min="13" max="13" width="4.625" style="0" customWidth="1"/>
    <col min="14" max="14" width="1.75390625" style="0" customWidth="1"/>
    <col min="15" max="16" width="2.75390625" style="0" customWidth="1"/>
    <col min="17" max="17" width="1.75390625" style="0" customWidth="1"/>
    <col min="18" max="18" width="2.75390625" style="0" customWidth="1"/>
    <col min="19" max="19" width="0.875" style="0" customWidth="1"/>
    <col min="20" max="22" width="2.75390625" style="0" customWidth="1"/>
    <col min="23" max="23" width="0.875" style="0" customWidth="1"/>
    <col min="24" max="27" width="2.75390625" style="0" customWidth="1"/>
    <col min="28" max="32" width="3.00390625" style="0" customWidth="1"/>
    <col min="33" max="33" width="5.75390625" style="0" customWidth="1"/>
  </cols>
  <sheetData>
    <row r="1" spans="8:22" ht="12.75">
      <c r="H1" s="26" t="s">
        <v>79</v>
      </c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</row>
    <row r="2" spans="2:33" ht="12.75">
      <c r="B2" t="s">
        <v>24</v>
      </c>
      <c r="AB2" s="34" t="s">
        <v>29</v>
      </c>
      <c r="AC2" s="43"/>
      <c r="AD2" s="43"/>
      <c r="AE2" s="43"/>
      <c r="AF2" s="43"/>
      <c r="AG2" s="44"/>
    </row>
    <row r="3" spans="2:33" ht="12.75">
      <c r="B3" t="s">
        <v>25</v>
      </c>
      <c r="C3" s="33" t="s">
        <v>51</v>
      </c>
      <c r="D3" s="33"/>
      <c r="E3" s="33"/>
      <c r="F3" s="33"/>
      <c r="G3" s="33"/>
      <c r="I3" t="s">
        <v>77</v>
      </c>
      <c r="K3" t="s">
        <v>83</v>
      </c>
      <c r="AB3" s="1">
        <v>1</v>
      </c>
      <c r="AC3" s="1">
        <v>2</v>
      </c>
      <c r="AD3" s="1">
        <v>3</v>
      </c>
      <c r="AE3" s="1">
        <v>4</v>
      </c>
      <c r="AF3" s="1" t="s">
        <v>27</v>
      </c>
      <c r="AG3" s="4" t="s">
        <v>28</v>
      </c>
    </row>
    <row r="4" spans="2:33" ht="12.75">
      <c r="B4" t="s">
        <v>26</v>
      </c>
      <c r="C4">
        <f>IF(AE27&gt;AE28,HTR2Winside!C4+1,HTR2Winside!C4+0)</f>
        <v>3</v>
      </c>
      <c r="D4" s="3" t="s">
        <v>30</v>
      </c>
      <c r="E4" s="9">
        <f>IF(AE27&lt;AE28,HTR2Winside!E4+1,HTR2Winside!E4+0)</f>
        <v>7</v>
      </c>
      <c r="F4" t="s">
        <v>31</v>
      </c>
      <c r="K4" t="s">
        <v>84</v>
      </c>
      <c r="X4" s="46" t="s">
        <v>43</v>
      </c>
      <c r="Y4" s="35"/>
      <c r="Z4" s="35"/>
      <c r="AA4" s="36"/>
      <c r="AB4" s="1">
        <v>10</v>
      </c>
      <c r="AC4" s="1">
        <v>8</v>
      </c>
      <c r="AD4" s="1">
        <v>6</v>
      </c>
      <c r="AE4" s="1">
        <v>15</v>
      </c>
      <c r="AF4" s="1"/>
      <c r="AG4" s="1">
        <f>SUM(AB4:AF4)</f>
        <v>39</v>
      </c>
    </row>
    <row r="5" spans="3:33" ht="12.75">
      <c r="C5" s="6">
        <f>IF(AE27&gt;AE28,1,0)</f>
        <v>0</v>
      </c>
      <c r="E5" s="6">
        <f>IF(AE27&lt;AE28,1,0)</f>
        <v>1</v>
      </c>
      <c r="X5" s="35" t="str">
        <f>C3</f>
        <v>Orchard-Clearwater</v>
      </c>
      <c r="Y5" s="35"/>
      <c r="Z5" s="35"/>
      <c r="AA5" s="36"/>
      <c r="AB5" s="1">
        <v>19</v>
      </c>
      <c r="AC5" s="1">
        <v>8</v>
      </c>
      <c r="AD5" s="1">
        <v>14</v>
      </c>
      <c r="AE5" s="1">
        <v>17</v>
      </c>
      <c r="AF5" s="1"/>
      <c r="AG5" s="1">
        <f>SUM(AB5:AF5)</f>
        <v>58</v>
      </c>
    </row>
    <row r="7" spans="1:33" ht="12.75">
      <c r="A7" s="28" t="s">
        <v>0</v>
      </c>
      <c r="B7" s="29"/>
      <c r="C7" s="28" t="s">
        <v>1</v>
      </c>
      <c r="D7" s="32"/>
      <c r="E7" s="39"/>
      <c r="G7" s="28" t="s">
        <v>8</v>
      </c>
      <c r="H7" s="32"/>
      <c r="I7" s="29"/>
      <c r="K7" s="40" t="s">
        <v>14</v>
      </c>
      <c r="L7" s="41"/>
      <c r="M7" s="42"/>
      <c r="O7" s="28" t="s">
        <v>9</v>
      </c>
      <c r="P7" s="29"/>
      <c r="R7" s="37" t="s">
        <v>12</v>
      </c>
      <c r="T7" s="40" t="s">
        <v>13</v>
      </c>
      <c r="U7" s="41"/>
      <c r="V7" s="42"/>
      <c r="X7" s="28" t="s">
        <v>17</v>
      </c>
      <c r="Y7" s="32"/>
      <c r="Z7" s="32"/>
      <c r="AA7" s="29"/>
      <c r="AC7" s="37" t="s">
        <v>21</v>
      </c>
      <c r="AE7" s="37" t="s">
        <v>22</v>
      </c>
      <c r="AG7" s="37" t="s">
        <v>23</v>
      </c>
    </row>
    <row r="8" spans="1:33" ht="12.75">
      <c r="A8" s="2" t="s">
        <v>6</v>
      </c>
      <c r="B8" s="2" t="s">
        <v>5</v>
      </c>
      <c r="C8" s="2" t="s">
        <v>2</v>
      </c>
      <c r="D8" s="2" t="s">
        <v>3</v>
      </c>
      <c r="E8" s="2" t="s">
        <v>4</v>
      </c>
      <c r="G8" s="2" t="s">
        <v>2</v>
      </c>
      <c r="H8" s="2" t="s">
        <v>3</v>
      </c>
      <c r="I8" s="2" t="s">
        <v>4</v>
      </c>
      <c r="K8" s="2" t="s">
        <v>2</v>
      </c>
      <c r="L8" s="2" t="s">
        <v>3</v>
      </c>
      <c r="M8" s="2" t="s">
        <v>4</v>
      </c>
      <c r="O8" s="2" t="s">
        <v>10</v>
      </c>
      <c r="P8" s="2" t="s">
        <v>11</v>
      </c>
      <c r="R8" s="38"/>
      <c r="T8" s="2" t="s">
        <v>15</v>
      </c>
      <c r="U8" s="2" t="s">
        <v>16</v>
      </c>
      <c r="V8" s="2" t="s">
        <v>12</v>
      </c>
      <c r="X8" s="2" t="s">
        <v>3</v>
      </c>
      <c r="Y8" s="2" t="s">
        <v>18</v>
      </c>
      <c r="Z8" s="2" t="s">
        <v>19</v>
      </c>
      <c r="AA8" s="2" t="s">
        <v>20</v>
      </c>
      <c r="AC8" s="38"/>
      <c r="AE8" s="38"/>
      <c r="AG8" s="38"/>
    </row>
    <row r="9" spans="1:33" ht="12.75">
      <c r="A9" s="1">
        <v>11</v>
      </c>
      <c r="B9" s="1" t="s">
        <v>66</v>
      </c>
      <c r="C9" s="1">
        <v>3</v>
      </c>
      <c r="D9" s="1">
        <v>7</v>
      </c>
      <c r="E9" s="7">
        <f>IF(D9=0,"0",(C9/D9))</f>
        <v>0.42857142857142855</v>
      </c>
      <c r="G9" s="1">
        <v>3</v>
      </c>
      <c r="H9" s="1">
        <v>5</v>
      </c>
      <c r="I9" s="7">
        <f>IF(H9=0,"0",(G9/H9))</f>
        <v>0.6</v>
      </c>
      <c r="K9" s="1">
        <v>4</v>
      </c>
      <c r="L9" s="1">
        <v>6</v>
      </c>
      <c r="M9" s="7">
        <f>IF(L9=0,"0",(K9/L9))</f>
        <v>0.6666666666666666</v>
      </c>
      <c r="O9" s="1">
        <v>0</v>
      </c>
      <c r="P9" s="1">
        <v>4</v>
      </c>
      <c r="R9" s="1">
        <v>1</v>
      </c>
      <c r="T9" s="1">
        <v>2</v>
      </c>
      <c r="U9" s="1">
        <v>0</v>
      </c>
      <c r="V9" s="1">
        <v>0</v>
      </c>
      <c r="X9" s="1">
        <v>2</v>
      </c>
      <c r="Y9" s="1">
        <v>2</v>
      </c>
      <c r="Z9" s="1">
        <v>0</v>
      </c>
      <c r="AA9" s="1">
        <v>0</v>
      </c>
      <c r="AC9" s="1">
        <v>4</v>
      </c>
      <c r="AE9" s="1">
        <f>(C9*3)+(G9*2)+K9</f>
        <v>19</v>
      </c>
      <c r="AG9" s="12">
        <f>C9-D9+G9-H9+K9-L9+(O9*2)+P9-R9-T9-U9-V9+(X9*2)+Y9+Z9+(AA9*3)+AE9</f>
        <v>18</v>
      </c>
    </row>
    <row r="10" spans="1:33" ht="12.75">
      <c r="A10" s="1">
        <v>15</v>
      </c>
      <c r="B10" s="1" t="s">
        <v>67</v>
      </c>
      <c r="C10" s="1">
        <v>0</v>
      </c>
      <c r="D10" s="1">
        <v>2</v>
      </c>
      <c r="E10" s="7">
        <f aca="true" t="shared" si="0" ref="E10:E28">IF(D10=0,"0",(C10/D10))</f>
        <v>0</v>
      </c>
      <c r="G10" s="1">
        <v>0</v>
      </c>
      <c r="H10" s="1">
        <v>0</v>
      </c>
      <c r="I10" s="7" t="str">
        <f aca="true" t="shared" si="1" ref="I10:I28">IF(H10=0,"0",(G10/H10))</f>
        <v>0</v>
      </c>
      <c r="K10" s="1">
        <v>0</v>
      </c>
      <c r="L10" s="1">
        <v>2</v>
      </c>
      <c r="M10" s="7">
        <f aca="true" t="shared" si="2" ref="M10:M28">IF(L10=0,"0",(K10/L10))</f>
        <v>0</v>
      </c>
      <c r="O10" s="1">
        <v>2</v>
      </c>
      <c r="P10" s="1">
        <v>8</v>
      </c>
      <c r="R10" s="1">
        <v>2</v>
      </c>
      <c r="T10" s="1">
        <v>1</v>
      </c>
      <c r="U10" s="1">
        <v>0</v>
      </c>
      <c r="V10" s="1">
        <v>1</v>
      </c>
      <c r="X10" s="1">
        <v>4</v>
      </c>
      <c r="Y10" s="1">
        <v>0</v>
      </c>
      <c r="Z10" s="1">
        <v>0</v>
      </c>
      <c r="AA10" s="1">
        <v>0</v>
      </c>
      <c r="AC10" s="1">
        <v>4</v>
      </c>
      <c r="AE10" s="1">
        <f aca="true" t="shared" si="3" ref="AE10:AE28">(C10*3)+(G10*2)+K10</f>
        <v>0</v>
      </c>
      <c r="AG10" s="12">
        <f aca="true" t="shared" si="4" ref="AG10:AG28">C10-D10+G10-H10+K10-L10+(O10*2)+P10-R10-T10-U10-V10+(X10*2)+Y10+Z10+(AA10*3)+AE10</f>
        <v>12</v>
      </c>
    </row>
    <row r="11" spans="1:33" ht="12.75">
      <c r="A11" s="1">
        <v>21</v>
      </c>
      <c r="B11" s="1" t="s">
        <v>68</v>
      </c>
      <c r="C11" s="1">
        <v>0</v>
      </c>
      <c r="D11" s="1">
        <v>2</v>
      </c>
      <c r="E11" s="7">
        <f t="shared" si="0"/>
        <v>0</v>
      </c>
      <c r="G11" s="1">
        <v>2</v>
      </c>
      <c r="H11" s="1">
        <v>3</v>
      </c>
      <c r="I11" s="7">
        <f t="shared" si="1"/>
        <v>0.6666666666666666</v>
      </c>
      <c r="K11" s="1">
        <v>0</v>
      </c>
      <c r="L11" s="1">
        <v>0</v>
      </c>
      <c r="M11" s="7" t="str">
        <f t="shared" si="2"/>
        <v>0</v>
      </c>
      <c r="O11" s="1">
        <v>0</v>
      </c>
      <c r="P11" s="1">
        <v>1</v>
      </c>
      <c r="R11" s="1">
        <v>2</v>
      </c>
      <c r="T11" s="1">
        <v>1</v>
      </c>
      <c r="U11" s="1">
        <v>1</v>
      </c>
      <c r="V11" s="1">
        <v>1</v>
      </c>
      <c r="X11" s="1">
        <v>0</v>
      </c>
      <c r="Y11" s="1">
        <v>2</v>
      </c>
      <c r="Z11" s="1">
        <v>0</v>
      </c>
      <c r="AA11" s="1">
        <v>0</v>
      </c>
      <c r="AC11" s="1">
        <v>4</v>
      </c>
      <c r="AE11" s="1">
        <f t="shared" si="3"/>
        <v>4</v>
      </c>
      <c r="AG11" s="12">
        <f t="shared" si="4"/>
        <v>-1</v>
      </c>
    </row>
    <row r="12" spans="1:33" ht="12.75">
      <c r="A12" s="1">
        <v>23</v>
      </c>
      <c r="B12" s="1" t="s">
        <v>69</v>
      </c>
      <c r="C12" s="1">
        <v>1</v>
      </c>
      <c r="D12" s="1">
        <v>5</v>
      </c>
      <c r="E12" s="7">
        <f t="shared" si="0"/>
        <v>0.2</v>
      </c>
      <c r="G12" s="1">
        <v>2</v>
      </c>
      <c r="H12" s="1">
        <v>6</v>
      </c>
      <c r="I12" s="7">
        <f t="shared" si="1"/>
        <v>0.3333333333333333</v>
      </c>
      <c r="K12" s="1">
        <v>1</v>
      </c>
      <c r="L12" s="1">
        <v>2</v>
      </c>
      <c r="M12" s="7">
        <f t="shared" si="2"/>
        <v>0.5</v>
      </c>
      <c r="O12" s="1">
        <v>1</v>
      </c>
      <c r="P12" s="1">
        <v>2</v>
      </c>
      <c r="R12" s="1">
        <v>5</v>
      </c>
      <c r="T12" s="1">
        <v>1</v>
      </c>
      <c r="U12" s="1">
        <v>0</v>
      </c>
      <c r="V12" s="1">
        <v>0</v>
      </c>
      <c r="X12" s="1">
        <v>1</v>
      </c>
      <c r="Y12" s="1">
        <v>0</v>
      </c>
      <c r="Z12" s="1">
        <v>0</v>
      </c>
      <c r="AA12" s="1">
        <v>0</v>
      </c>
      <c r="AC12" s="1">
        <v>4</v>
      </c>
      <c r="AE12" s="1">
        <f t="shared" si="3"/>
        <v>8</v>
      </c>
      <c r="AG12" s="12">
        <f t="shared" si="4"/>
        <v>-1</v>
      </c>
    </row>
    <row r="13" spans="1:33" ht="12.75">
      <c r="A13" s="1">
        <v>25</v>
      </c>
      <c r="B13" s="1" t="s">
        <v>70</v>
      </c>
      <c r="C13" s="1">
        <v>0</v>
      </c>
      <c r="D13" s="1">
        <v>0</v>
      </c>
      <c r="E13" s="7" t="str">
        <f t="shared" si="0"/>
        <v>0</v>
      </c>
      <c r="G13" s="1">
        <v>1</v>
      </c>
      <c r="H13" s="1">
        <v>3</v>
      </c>
      <c r="I13" s="7">
        <f t="shared" si="1"/>
        <v>0.3333333333333333</v>
      </c>
      <c r="K13" s="1">
        <v>0</v>
      </c>
      <c r="L13" s="1">
        <v>0</v>
      </c>
      <c r="M13" s="7" t="str">
        <f t="shared" si="2"/>
        <v>0</v>
      </c>
      <c r="O13" s="1">
        <v>1</v>
      </c>
      <c r="P13" s="1">
        <v>1</v>
      </c>
      <c r="R13" s="1">
        <v>0</v>
      </c>
      <c r="T13" s="1">
        <v>0</v>
      </c>
      <c r="U13" s="1">
        <v>0</v>
      </c>
      <c r="V13" s="1">
        <v>1</v>
      </c>
      <c r="X13" s="1">
        <v>0</v>
      </c>
      <c r="Y13" s="1">
        <v>0</v>
      </c>
      <c r="Z13" s="1">
        <v>0</v>
      </c>
      <c r="AA13" s="1">
        <v>0</v>
      </c>
      <c r="AC13" s="1">
        <v>3</v>
      </c>
      <c r="AE13" s="1">
        <f t="shared" si="3"/>
        <v>2</v>
      </c>
      <c r="AG13" s="12">
        <f t="shared" si="4"/>
        <v>2</v>
      </c>
    </row>
    <row r="14" spans="1:33" ht="12.75">
      <c r="A14" s="1">
        <v>31</v>
      </c>
      <c r="B14" s="1" t="s">
        <v>76</v>
      </c>
      <c r="C14" s="1">
        <v>0</v>
      </c>
      <c r="D14" s="1">
        <v>0</v>
      </c>
      <c r="E14" s="7" t="str">
        <f t="shared" si="0"/>
        <v>0</v>
      </c>
      <c r="G14" s="1">
        <v>0</v>
      </c>
      <c r="H14" s="1">
        <v>0</v>
      </c>
      <c r="I14" s="7" t="str">
        <f t="shared" si="1"/>
        <v>0</v>
      </c>
      <c r="K14" s="1">
        <v>0</v>
      </c>
      <c r="L14" s="1">
        <v>0</v>
      </c>
      <c r="M14" s="7" t="str">
        <f t="shared" si="2"/>
        <v>0</v>
      </c>
      <c r="O14" s="1">
        <v>0</v>
      </c>
      <c r="P14" s="1">
        <v>0</v>
      </c>
      <c r="R14" s="1">
        <v>0</v>
      </c>
      <c r="T14" s="1">
        <v>0</v>
      </c>
      <c r="U14" s="1">
        <v>0</v>
      </c>
      <c r="V14" s="1">
        <v>0</v>
      </c>
      <c r="X14" s="1">
        <v>1</v>
      </c>
      <c r="Y14" s="1">
        <v>0</v>
      </c>
      <c r="Z14" s="1">
        <v>0</v>
      </c>
      <c r="AA14" s="1">
        <v>0</v>
      </c>
      <c r="AC14" s="1">
        <v>3</v>
      </c>
      <c r="AE14" s="1">
        <f t="shared" si="3"/>
        <v>0</v>
      </c>
      <c r="AG14" s="12">
        <f t="shared" si="4"/>
        <v>2</v>
      </c>
    </row>
    <row r="15" spans="1:33" ht="12.75">
      <c r="A15" s="1">
        <v>41</v>
      </c>
      <c r="B15" s="19" t="s">
        <v>71</v>
      </c>
      <c r="C15" s="1">
        <v>0</v>
      </c>
      <c r="D15" s="1">
        <v>0</v>
      </c>
      <c r="E15" s="7" t="str">
        <f t="shared" si="0"/>
        <v>0</v>
      </c>
      <c r="G15" s="1">
        <v>2</v>
      </c>
      <c r="H15" s="1">
        <v>8</v>
      </c>
      <c r="I15" s="7">
        <f t="shared" si="1"/>
        <v>0.25</v>
      </c>
      <c r="K15" s="1">
        <v>0</v>
      </c>
      <c r="L15" s="1">
        <v>0</v>
      </c>
      <c r="M15" s="7" t="str">
        <f t="shared" si="2"/>
        <v>0</v>
      </c>
      <c r="O15" s="1">
        <v>2</v>
      </c>
      <c r="P15" s="1">
        <v>1</v>
      </c>
      <c r="R15" s="1">
        <v>4</v>
      </c>
      <c r="T15" s="1">
        <v>0</v>
      </c>
      <c r="U15" s="1">
        <v>1</v>
      </c>
      <c r="V15" s="1">
        <v>0</v>
      </c>
      <c r="X15" s="1">
        <v>5</v>
      </c>
      <c r="Y15" s="1">
        <v>0</v>
      </c>
      <c r="Z15" s="1">
        <v>1</v>
      </c>
      <c r="AA15" s="1">
        <v>1</v>
      </c>
      <c r="AC15" s="1">
        <v>4</v>
      </c>
      <c r="AE15" s="1">
        <f t="shared" si="3"/>
        <v>4</v>
      </c>
      <c r="AG15" s="12">
        <f t="shared" si="4"/>
        <v>12</v>
      </c>
    </row>
    <row r="16" spans="1:33" ht="12.75">
      <c r="A16" s="1">
        <v>45</v>
      </c>
      <c r="B16" s="1" t="s">
        <v>72</v>
      </c>
      <c r="C16" s="1">
        <v>0</v>
      </c>
      <c r="D16" s="1">
        <v>0</v>
      </c>
      <c r="E16" s="7" t="str">
        <f t="shared" si="0"/>
        <v>0</v>
      </c>
      <c r="G16" s="1">
        <v>0</v>
      </c>
      <c r="H16" s="1">
        <v>0</v>
      </c>
      <c r="I16" s="7" t="str">
        <f t="shared" si="1"/>
        <v>0</v>
      </c>
      <c r="K16" s="1">
        <v>0</v>
      </c>
      <c r="L16" s="1">
        <v>0</v>
      </c>
      <c r="M16" s="7" t="str">
        <f t="shared" si="2"/>
        <v>0</v>
      </c>
      <c r="O16" s="1">
        <v>0</v>
      </c>
      <c r="P16" s="1">
        <v>0</v>
      </c>
      <c r="R16" s="1">
        <v>0</v>
      </c>
      <c r="T16" s="1">
        <v>0</v>
      </c>
      <c r="U16" s="1">
        <v>0</v>
      </c>
      <c r="V16" s="1">
        <v>0</v>
      </c>
      <c r="X16" s="1">
        <v>0</v>
      </c>
      <c r="Y16" s="1">
        <v>0</v>
      </c>
      <c r="Z16" s="1">
        <v>0</v>
      </c>
      <c r="AA16" s="1">
        <v>0</v>
      </c>
      <c r="AC16" s="1">
        <v>1</v>
      </c>
      <c r="AE16" s="1">
        <f t="shared" si="3"/>
        <v>0</v>
      </c>
      <c r="AG16" s="12">
        <f t="shared" si="4"/>
        <v>0</v>
      </c>
    </row>
    <row r="17" spans="1:33" ht="12.75">
      <c r="A17" s="1">
        <v>51</v>
      </c>
      <c r="B17" s="1" t="s">
        <v>73</v>
      </c>
      <c r="C17" s="1">
        <v>0</v>
      </c>
      <c r="D17" s="1">
        <v>0</v>
      </c>
      <c r="E17" s="7" t="str">
        <f t="shared" si="0"/>
        <v>0</v>
      </c>
      <c r="G17" s="1">
        <v>0</v>
      </c>
      <c r="H17" s="1">
        <v>0</v>
      </c>
      <c r="I17" s="7" t="str">
        <f t="shared" si="1"/>
        <v>0</v>
      </c>
      <c r="K17" s="1">
        <v>0</v>
      </c>
      <c r="L17" s="1">
        <v>0</v>
      </c>
      <c r="M17" s="7" t="str">
        <f t="shared" si="2"/>
        <v>0</v>
      </c>
      <c r="O17" s="1">
        <v>0</v>
      </c>
      <c r="P17" s="1">
        <v>0</v>
      </c>
      <c r="R17" s="1">
        <v>0</v>
      </c>
      <c r="T17" s="1">
        <v>0</v>
      </c>
      <c r="U17" s="1">
        <v>0</v>
      </c>
      <c r="V17" s="1">
        <v>0</v>
      </c>
      <c r="X17" s="1">
        <v>0</v>
      </c>
      <c r="Y17" s="1">
        <v>0</v>
      </c>
      <c r="Z17" s="1">
        <v>0</v>
      </c>
      <c r="AA17" s="1">
        <v>0</v>
      </c>
      <c r="AC17" s="1">
        <v>1</v>
      </c>
      <c r="AE17" s="1">
        <f t="shared" si="3"/>
        <v>0</v>
      </c>
      <c r="AG17" s="12">
        <f t="shared" si="4"/>
        <v>0</v>
      </c>
    </row>
    <row r="18" spans="1:33" ht="12.75">
      <c r="A18" s="1">
        <v>53</v>
      </c>
      <c r="B18" s="1" t="s">
        <v>74</v>
      </c>
      <c r="C18" s="1">
        <v>0</v>
      </c>
      <c r="D18" s="1">
        <v>1</v>
      </c>
      <c r="E18" s="7">
        <f t="shared" si="0"/>
        <v>0</v>
      </c>
      <c r="G18" s="1">
        <v>0</v>
      </c>
      <c r="H18" s="1">
        <v>1</v>
      </c>
      <c r="I18" s="7">
        <f t="shared" si="1"/>
        <v>0</v>
      </c>
      <c r="K18" s="1">
        <v>0</v>
      </c>
      <c r="L18" s="1">
        <v>0</v>
      </c>
      <c r="M18" s="7" t="str">
        <f t="shared" si="2"/>
        <v>0</v>
      </c>
      <c r="O18" s="1">
        <v>0</v>
      </c>
      <c r="P18" s="1">
        <v>0</v>
      </c>
      <c r="R18" s="1">
        <v>0</v>
      </c>
      <c r="T18" s="1">
        <v>0</v>
      </c>
      <c r="U18" s="1">
        <v>0</v>
      </c>
      <c r="V18" s="1">
        <v>0</v>
      </c>
      <c r="X18" s="1">
        <v>0</v>
      </c>
      <c r="Y18" s="1">
        <v>0</v>
      </c>
      <c r="Z18" s="1">
        <v>0</v>
      </c>
      <c r="AA18" s="1">
        <v>0</v>
      </c>
      <c r="AC18" s="1">
        <v>4</v>
      </c>
      <c r="AE18" s="1">
        <f t="shared" si="3"/>
        <v>0</v>
      </c>
      <c r="AG18" s="12">
        <f t="shared" si="4"/>
        <v>-2</v>
      </c>
    </row>
    <row r="19" spans="1:33" ht="12.75">
      <c r="A19" s="1">
        <v>55</v>
      </c>
      <c r="B19" s="4" t="s">
        <v>75</v>
      </c>
      <c r="C19" s="1">
        <v>0</v>
      </c>
      <c r="D19" s="1">
        <v>0</v>
      </c>
      <c r="E19" s="7" t="str">
        <f t="shared" si="0"/>
        <v>0</v>
      </c>
      <c r="F19" s="13"/>
      <c r="G19" s="1">
        <v>1</v>
      </c>
      <c r="H19" s="1">
        <v>2</v>
      </c>
      <c r="I19" s="7">
        <f t="shared" si="1"/>
        <v>0.5</v>
      </c>
      <c r="K19" s="1">
        <v>0</v>
      </c>
      <c r="L19" s="1">
        <v>0</v>
      </c>
      <c r="M19" s="7" t="str">
        <f t="shared" si="2"/>
        <v>0</v>
      </c>
      <c r="O19" s="1">
        <v>1</v>
      </c>
      <c r="P19" s="1">
        <v>2</v>
      </c>
      <c r="R19" s="1">
        <v>3</v>
      </c>
      <c r="T19" s="1">
        <v>0</v>
      </c>
      <c r="U19" s="1">
        <v>0</v>
      </c>
      <c r="V19" s="1">
        <v>1</v>
      </c>
      <c r="X19" s="1">
        <v>0</v>
      </c>
      <c r="Y19" s="1">
        <v>0</v>
      </c>
      <c r="Z19" s="1">
        <v>0</v>
      </c>
      <c r="AA19" s="1">
        <v>0</v>
      </c>
      <c r="AC19" s="1">
        <v>4</v>
      </c>
      <c r="AE19" s="1">
        <f t="shared" si="3"/>
        <v>2</v>
      </c>
      <c r="AG19" s="12">
        <f t="shared" si="4"/>
        <v>1</v>
      </c>
    </row>
    <row r="20" spans="1:33" ht="12.75">
      <c r="A20" s="1"/>
      <c r="B20" s="1"/>
      <c r="C20" s="1">
        <v>0</v>
      </c>
      <c r="D20" s="1">
        <v>0</v>
      </c>
      <c r="E20" s="7" t="str">
        <f t="shared" si="0"/>
        <v>0</v>
      </c>
      <c r="G20" s="1">
        <v>0</v>
      </c>
      <c r="H20" s="1">
        <v>0</v>
      </c>
      <c r="I20" s="7" t="str">
        <f t="shared" si="1"/>
        <v>0</v>
      </c>
      <c r="K20" s="1">
        <v>0</v>
      </c>
      <c r="L20" s="1">
        <v>0</v>
      </c>
      <c r="M20" s="7" t="str">
        <f t="shared" si="2"/>
        <v>0</v>
      </c>
      <c r="O20" s="1">
        <v>0</v>
      </c>
      <c r="P20" s="1">
        <v>0</v>
      </c>
      <c r="R20" s="1">
        <v>0</v>
      </c>
      <c r="T20" s="1">
        <v>0</v>
      </c>
      <c r="U20" s="1">
        <v>0</v>
      </c>
      <c r="V20" s="1">
        <v>0</v>
      </c>
      <c r="X20" s="1">
        <v>0</v>
      </c>
      <c r="Y20" s="1">
        <v>0</v>
      </c>
      <c r="Z20" s="1">
        <v>0</v>
      </c>
      <c r="AA20" s="1">
        <v>0</v>
      </c>
      <c r="AC20" s="1">
        <v>0</v>
      </c>
      <c r="AE20" s="1">
        <f t="shared" si="3"/>
        <v>0</v>
      </c>
      <c r="AG20" s="12">
        <f t="shared" si="4"/>
        <v>0</v>
      </c>
    </row>
    <row r="21" spans="1:33" ht="12.75">
      <c r="A21" s="1"/>
      <c r="B21" s="1"/>
      <c r="C21" s="1">
        <v>0</v>
      </c>
      <c r="D21" s="1">
        <v>0</v>
      </c>
      <c r="E21" s="7" t="str">
        <f t="shared" si="0"/>
        <v>0</v>
      </c>
      <c r="G21" s="1">
        <v>0</v>
      </c>
      <c r="H21" s="1">
        <v>0</v>
      </c>
      <c r="I21" s="7" t="str">
        <f t="shared" si="1"/>
        <v>0</v>
      </c>
      <c r="K21" s="1">
        <v>0</v>
      </c>
      <c r="L21" s="1">
        <v>0</v>
      </c>
      <c r="M21" s="7" t="str">
        <f t="shared" si="2"/>
        <v>0</v>
      </c>
      <c r="O21" s="1">
        <v>0</v>
      </c>
      <c r="P21" s="1">
        <v>0</v>
      </c>
      <c r="R21" s="1">
        <v>0</v>
      </c>
      <c r="T21" s="1">
        <v>0</v>
      </c>
      <c r="U21" s="1">
        <v>0</v>
      </c>
      <c r="V21" s="1">
        <v>0</v>
      </c>
      <c r="X21" s="1">
        <v>0</v>
      </c>
      <c r="Y21" s="1">
        <v>0</v>
      </c>
      <c r="Z21" s="1">
        <v>0</v>
      </c>
      <c r="AA21" s="1">
        <v>0</v>
      </c>
      <c r="AC21" s="1">
        <v>0</v>
      </c>
      <c r="AE21" s="1">
        <f t="shared" si="3"/>
        <v>0</v>
      </c>
      <c r="AG21" s="12">
        <f t="shared" si="4"/>
        <v>0</v>
      </c>
    </row>
    <row r="22" spans="1:33" ht="12.75">
      <c r="A22" s="1"/>
      <c r="B22" s="1"/>
      <c r="C22" s="1">
        <v>0</v>
      </c>
      <c r="D22" s="1">
        <v>0</v>
      </c>
      <c r="E22" s="7" t="str">
        <f t="shared" si="0"/>
        <v>0</v>
      </c>
      <c r="G22" s="1">
        <v>0</v>
      </c>
      <c r="H22" s="1">
        <v>0</v>
      </c>
      <c r="I22" s="7" t="str">
        <f t="shared" si="1"/>
        <v>0</v>
      </c>
      <c r="K22" s="1">
        <v>0</v>
      </c>
      <c r="L22" s="1">
        <v>0</v>
      </c>
      <c r="M22" s="7" t="str">
        <f t="shared" si="2"/>
        <v>0</v>
      </c>
      <c r="O22" s="1">
        <v>0</v>
      </c>
      <c r="P22" s="1">
        <v>0</v>
      </c>
      <c r="R22" s="1">
        <v>0</v>
      </c>
      <c r="T22" s="1">
        <v>0</v>
      </c>
      <c r="U22" s="1">
        <v>0</v>
      </c>
      <c r="V22" s="1">
        <v>0</v>
      </c>
      <c r="X22" s="1">
        <v>0</v>
      </c>
      <c r="Y22" s="1">
        <v>0</v>
      </c>
      <c r="Z22" s="1">
        <v>0</v>
      </c>
      <c r="AA22" s="1">
        <v>0</v>
      </c>
      <c r="AC22" s="1">
        <v>0</v>
      </c>
      <c r="AE22" s="1">
        <f t="shared" si="3"/>
        <v>0</v>
      </c>
      <c r="AG22" s="12">
        <f t="shared" si="4"/>
        <v>0</v>
      </c>
    </row>
    <row r="23" spans="1:33" ht="12.75">
      <c r="A23" s="1"/>
      <c r="B23" s="1"/>
      <c r="C23" s="1"/>
      <c r="D23" s="1"/>
      <c r="E23" s="7"/>
      <c r="G23" s="1"/>
      <c r="H23" s="1"/>
      <c r="I23" s="7"/>
      <c r="K23" s="1"/>
      <c r="L23" s="1"/>
      <c r="M23" s="7"/>
      <c r="O23" s="1"/>
      <c r="P23" s="1"/>
      <c r="R23" s="1"/>
      <c r="T23" s="1"/>
      <c r="U23" s="1"/>
      <c r="V23" s="1"/>
      <c r="X23" s="1"/>
      <c r="Y23" s="1"/>
      <c r="Z23" s="1"/>
      <c r="AA23" s="1"/>
      <c r="AC23" s="1"/>
      <c r="AE23" s="1"/>
      <c r="AG23" s="12"/>
    </row>
    <row r="24" spans="1:33" ht="12.75">
      <c r="A24" s="1"/>
      <c r="B24" s="1"/>
      <c r="C24" s="1"/>
      <c r="D24" s="1"/>
      <c r="E24" s="7"/>
      <c r="G24" s="1"/>
      <c r="H24" s="1"/>
      <c r="I24" s="7"/>
      <c r="K24" s="1"/>
      <c r="L24" s="1"/>
      <c r="M24" s="7"/>
      <c r="O24" s="1"/>
      <c r="P24" s="1"/>
      <c r="R24" s="1"/>
      <c r="T24" s="1"/>
      <c r="U24" s="1"/>
      <c r="V24" s="1"/>
      <c r="X24" s="1"/>
      <c r="Y24" s="1"/>
      <c r="Z24" s="1"/>
      <c r="AA24" s="1"/>
      <c r="AC24" s="1"/>
      <c r="AE24" s="1"/>
      <c r="AG24" s="12"/>
    </row>
    <row r="25" spans="1:33" ht="12.75">
      <c r="A25" s="1"/>
      <c r="B25" s="1"/>
      <c r="C25" s="1"/>
      <c r="D25" s="1"/>
      <c r="E25" s="7"/>
      <c r="G25" s="1"/>
      <c r="H25" s="1"/>
      <c r="I25" s="7"/>
      <c r="K25" s="1"/>
      <c r="L25" s="1"/>
      <c r="M25" s="7"/>
      <c r="O25" s="1"/>
      <c r="P25" s="1"/>
      <c r="R25" s="1"/>
      <c r="T25" s="1"/>
      <c r="U25" s="1"/>
      <c r="V25" s="1"/>
      <c r="X25" s="1"/>
      <c r="Y25" s="1"/>
      <c r="Z25" s="1"/>
      <c r="AA25" s="1"/>
      <c r="AC25" s="1"/>
      <c r="AE25" s="1"/>
      <c r="AG25" s="12"/>
    </row>
    <row r="26" spans="1:33" ht="12.75">
      <c r="A26" s="28" t="s">
        <v>7</v>
      </c>
      <c r="B26" s="29"/>
      <c r="C26" s="1"/>
      <c r="D26" s="1"/>
      <c r="E26" s="7"/>
      <c r="G26" s="1"/>
      <c r="H26" s="1"/>
      <c r="I26" s="7"/>
      <c r="K26" s="1"/>
      <c r="L26" s="1"/>
      <c r="M26" s="7"/>
      <c r="O26" s="1"/>
      <c r="P26" s="1"/>
      <c r="R26" s="1"/>
      <c r="T26" s="1"/>
      <c r="U26" s="1"/>
      <c r="V26" s="1"/>
      <c r="X26" s="1"/>
      <c r="Y26" s="1"/>
      <c r="Z26" s="1"/>
      <c r="AA26" s="1"/>
      <c r="AC26" s="1"/>
      <c r="AE26" s="1"/>
      <c r="AG26" s="12"/>
    </row>
    <row r="27" spans="1:33" ht="12.75">
      <c r="A27" s="28" t="s">
        <v>43</v>
      </c>
      <c r="B27" s="29"/>
      <c r="C27" s="1">
        <f>SUM(C9:C24)</f>
        <v>4</v>
      </c>
      <c r="D27" s="1">
        <f>SUM(D9:D24)</f>
        <v>17</v>
      </c>
      <c r="E27" s="7">
        <f t="shared" si="0"/>
        <v>0.23529411764705882</v>
      </c>
      <c r="G27" s="1">
        <f>SUM(G9:G24)</f>
        <v>11</v>
      </c>
      <c r="H27" s="1">
        <f>SUM(H9:H24)</f>
        <v>28</v>
      </c>
      <c r="I27" s="7">
        <f t="shared" si="1"/>
        <v>0.39285714285714285</v>
      </c>
      <c r="K27" s="1">
        <f>SUM(K9:K24)</f>
        <v>5</v>
      </c>
      <c r="L27" s="1">
        <f>SUM(L9:L24)</f>
        <v>10</v>
      </c>
      <c r="M27" s="7">
        <f t="shared" si="2"/>
        <v>0.5</v>
      </c>
      <c r="O27" s="1">
        <f>SUM(O9:O24)</f>
        <v>7</v>
      </c>
      <c r="P27" s="1">
        <f>SUM(P9:P24)</f>
        <v>19</v>
      </c>
      <c r="R27" s="1">
        <f>SUM(R9:R24)</f>
        <v>17</v>
      </c>
      <c r="T27" s="1">
        <f>SUM(T9:T24)</f>
        <v>5</v>
      </c>
      <c r="U27" s="1">
        <f>SUM(U9:U24)</f>
        <v>2</v>
      </c>
      <c r="V27" s="1">
        <f>SUM(V9:V24)</f>
        <v>4</v>
      </c>
      <c r="X27" s="1">
        <f>SUM(X9:X24)</f>
        <v>13</v>
      </c>
      <c r="Y27" s="1">
        <f>SUM(Y9:Y24)</f>
        <v>4</v>
      </c>
      <c r="Z27" s="1">
        <f>SUM(Z9:Z24)</f>
        <v>1</v>
      </c>
      <c r="AA27" s="1">
        <f>SUM(AA9:AA24)</f>
        <v>1</v>
      </c>
      <c r="AC27" s="1"/>
      <c r="AE27" s="1">
        <f t="shared" si="3"/>
        <v>39</v>
      </c>
      <c r="AG27" s="12">
        <f t="shared" si="4"/>
        <v>43</v>
      </c>
    </row>
    <row r="28" spans="1:33" ht="12.75">
      <c r="A28" s="28" t="str">
        <f>C3</f>
        <v>Orchard-Clearwater</v>
      </c>
      <c r="B28" s="29"/>
      <c r="C28" s="1">
        <v>3</v>
      </c>
      <c r="D28" s="1">
        <v>12</v>
      </c>
      <c r="E28" s="7">
        <f t="shared" si="0"/>
        <v>0.25</v>
      </c>
      <c r="G28" s="1">
        <v>18</v>
      </c>
      <c r="H28" s="1">
        <v>39</v>
      </c>
      <c r="I28" s="7">
        <f t="shared" si="1"/>
        <v>0.46153846153846156</v>
      </c>
      <c r="K28" s="1">
        <v>13</v>
      </c>
      <c r="L28" s="1">
        <v>21</v>
      </c>
      <c r="M28" s="7">
        <f t="shared" si="2"/>
        <v>0.6190476190476191</v>
      </c>
      <c r="O28" s="1">
        <v>14</v>
      </c>
      <c r="P28" s="1">
        <v>25</v>
      </c>
      <c r="R28" s="1">
        <v>13</v>
      </c>
      <c r="T28" s="1">
        <v>10</v>
      </c>
      <c r="U28" s="1">
        <v>0</v>
      </c>
      <c r="V28" s="1">
        <v>0</v>
      </c>
      <c r="X28" s="1">
        <v>11</v>
      </c>
      <c r="Y28" s="1">
        <v>9</v>
      </c>
      <c r="Z28" s="1">
        <v>4</v>
      </c>
      <c r="AA28" s="1">
        <v>0</v>
      </c>
      <c r="AC28" s="1"/>
      <c r="AE28" s="1">
        <f t="shared" si="3"/>
        <v>58</v>
      </c>
      <c r="AG28" s="12">
        <f t="shared" si="4"/>
        <v>85</v>
      </c>
    </row>
  </sheetData>
  <sheetProtection/>
  <mergeCells count="19">
    <mergeCell ref="H1:V1"/>
    <mergeCell ref="AB2:AG2"/>
    <mergeCell ref="C3:G3"/>
    <mergeCell ref="X4:AA4"/>
    <mergeCell ref="A27:B27"/>
    <mergeCell ref="A28:B28"/>
    <mergeCell ref="AC7:AC8"/>
    <mergeCell ref="AE7:AE8"/>
    <mergeCell ref="X7:AA7"/>
    <mergeCell ref="R7:R8"/>
    <mergeCell ref="AG7:AG8"/>
    <mergeCell ref="A26:B26"/>
    <mergeCell ref="X5:AA5"/>
    <mergeCell ref="A7:B7"/>
    <mergeCell ref="C7:E7"/>
    <mergeCell ref="G7:I7"/>
    <mergeCell ref="T7:V7"/>
    <mergeCell ref="K7:M7"/>
    <mergeCell ref="O7:P7"/>
  </mergeCells>
  <printOptions/>
  <pageMargins left="0.25" right="0.25" top="1" bottom="1" header="0.5" footer="0.5"/>
  <pageSetup orientation="landscape" scale="99"/>
  <colBreaks count="1" manualBreakCount="1">
    <brk id="33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G28"/>
  <sheetViews>
    <sheetView workbookViewId="0" topLeftCell="A1">
      <selection activeCell="H1" sqref="H1:V1"/>
    </sheetView>
  </sheetViews>
  <sheetFormatPr defaultColWidth="11.00390625" defaultRowHeight="12.75"/>
  <cols>
    <col min="1" max="1" width="2.75390625" style="0" customWidth="1"/>
    <col min="2" max="2" width="16.75390625" style="0" customWidth="1"/>
    <col min="3" max="4" width="2.75390625" style="0" customWidth="1"/>
    <col min="5" max="5" width="4.625" style="0" customWidth="1"/>
    <col min="6" max="6" width="1.75390625" style="0" customWidth="1"/>
    <col min="7" max="8" width="2.75390625" style="0" customWidth="1"/>
    <col min="9" max="9" width="4.625" style="0" customWidth="1"/>
    <col min="10" max="10" width="1.75390625" style="0" customWidth="1"/>
    <col min="11" max="12" width="2.75390625" style="0" customWidth="1"/>
    <col min="13" max="13" width="4.625" style="0" customWidth="1"/>
    <col min="14" max="14" width="1.75390625" style="0" customWidth="1"/>
    <col min="15" max="16" width="2.75390625" style="0" customWidth="1"/>
    <col min="17" max="17" width="1.75390625" style="0" customWidth="1"/>
    <col min="18" max="18" width="2.75390625" style="0" customWidth="1"/>
    <col min="19" max="19" width="0.74609375" style="0" customWidth="1"/>
    <col min="20" max="22" width="2.75390625" style="0" customWidth="1"/>
    <col min="23" max="23" width="0.74609375" style="0" customWidth="1"/>
    <col min="24" max="27" width="2.75390625" style="0" customWidth="1"/>
    <col min="28" max="32" width="3.00390625" style="0" customWidth="1"/>
    <col min="33" max="33" width="5.75390625" style="0" customWidth="1"/>
  </cols>
  <sheetData>
    <row r="1" spans="8:22" ht="12.75">
      <c r="H1" s="26" t="s">
        <v>85</v>
      </c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</row>
    <row r="2" spans="2:33" ht="12.75">
      <c r="B2" t="s">
        <v>24</v>
      </c>
      <c r="AB2" s="34" t="s">
        <v>29</v>
      </c>
      <c r="AC2" s="43"/>
      <c r="AD2" s="43"/>
      <c r="AE2" s="43"/>
      <c r="AF2" s="43"/>
      <c r="AG2" s="44"/>
    </row>
    <row r="3" spans="2:33" ht="12.75">
      <c r="B3" t="s">
        <v>25</v>
      </c>
      <c r="C3" s="33" t="s">
        <v>52</v>
      </c>
      <c r="D3" s="33"/>
      <c r="E3" s="33"/>
      <c r="F3" s="33"/>
      <c r="G3" s="33"/>
      <c r="AB3" s="1">
        <v>1</v>
      </c>
      <c r="AC3" s="1">
        <v>2</v>
      </c>
      <c r="AD3" s="1">
        <v>3</v>
      </c>
      <c r="AE3" s="1">
        <v>4</v>
      </c>
      <c r="AF3" s="1" t="s">
        <v>27</v>
      </c>
      <c r="AG3" s="4" t="s">
        <v>28</v>
      </c>
    </row>
    <row r="4" spans="2:33" ht="12.75">
      <c r="B4" t="s">
        <v>26</v>
      </c>
      <c r="C4">
        <f>IF(AE27&gt;AE28,Orchard!C4+1,Orchard!C4+0)</f>
        <v>3</v>
      </c>
      <c r="D4" s="3" t="s">
        <v>30</v>
      </c>
      <c r="E4" s="9">
        <f>IF(AE27&lt;AE28,Orchard!E4+1,Orchard!E4+0)</f>
        <v>8</v>
      </c>
      <c r="F4" t="s">
        <v>31</v>
      </c>
      <c r="X4" s="35" t="s">
        <v>43</v>
      </c>
      <c r="Y4" s="35"/>
      <c r="Z4" s="35"/>
      <c r="AA4" s="36"/>
      <c r="AB4" s="1">
        <v>7</v>
      </c>
      <c r="AC4" s="1">
        <v>9</v>
      </c>
      <c r="AD4" s="1">
        <v>6</v>
      </c>
      <c r="AE4" s="1">
        <v>12</v>
      </c>
      <c r="AF4" s="1"/>
      <c r="AG4" s="1">
        <f>SUM(AB4:AF4)</f>
        <v>34</v>
      </c>
    </row>
    <row r="5" spans="3:33" ht="12.75">
      <c r="C5" s="6">
        <f>IF(AE27&gt;AE28,1,0)</f>
        <v>0</v>
      </c>
      <c r="E5" s="6">
        <f>IF(AE27&lt;AE28,1,0)</f>
        <v>1</v>
      </c>
      <c r="X5" s="35" t="str">
        <f>C3</f>
        <v>Neleigh-Oakdale</v>
      </c>
      <c r="Y5" s="35"/>
      <c r="Z5" s="35"/>
      <c r="AA5" s="36"/>
      <c r="AB5" s="1">
        <v>9</v>
      </c>
      <c r="AC5" s="1">
        <v>15</v>
      </c>
      <c r="AD5" s="1">
        <v>7</v>
      </c>
      <c r="AE5" s="1">
        <v>19</v>
      </c>
      <c r="AF5" s="1"/>
      <c r="AG5" s="1">
        <f>SUM(AB5:AF5)</f>
        <v>50</v>
      </c>
    </row>
    <row r="7" spans="1:33" ht="12.75">
      <c r="A7" s="28" t="s">
        <v>0</v>
      </c>
      <c r="B7" s="29"/>
      <c r="C7" s="28" t="s">
        <v>1</v>
      </c>
      <c r="D7" s="32"/>
      <c r="E7" s="39"/>
      <c r="G7" s="28" t="s">
        <v>8</v>
      </c>
      <c r="H7" s="32"/>
      <c r="I7" s="29"/>
      <c r="K7" s="40" t="s">
        <v>14</v>
      </c>
      <c r="L7" s="41"/>
      <c r="M7" s="42"/>
      <c r="O7" s="28" t="s">
        <v>9</v>
      </c>
      <c r="P7" s="29"/>
      <c r="R7" s="37" t="s">
        <v>12</v>
      </c>
      <c r="T7" s="40" t="s">
        <v>13</v>
      </c>
      <c r="U7" s="41"/>
      <c r="V7" s="42"/>
      <c r="X7" s="28" t="s">
        <v>17</v>
      </c>
      <c r="Y7" s="32"/>
      <c r="Z7" s="32"/>
      <c r="AA7" s="29"/>
      <c r="AC7" s="37" t="s">
        <v>21</v>
      </c>
      <c r="AE7" s="37" t="s">
        <v>22</v>
      </c>
      <c r="AG7" s="37" t="s">
        <v>23</v>
      </c>
    </row>
    <row r="8" spans="1:33" ht="12.75">
      <c r="A8" s="2" t="s">
        <v>6</v>
      </c>
      <c r="B8" s="2" t="s">
        <v>5</v>
      </c>
      <c r="C8" s="2" t="s">
        <v>2</v>
      </c>
      <c r="D8" s="2" t="s">
        <v>3</v>
      </c>
      <c r="E8" s="2" t="s">
        <v>4</v>
      </c>
      <c r="G8" s="2" t="s">
        <v>2</v>
      </c>
      <c r="H8" s="2" t="s">
        <v>3</v>
      </c>
      <c r="I8" s="2" t="s">
        <v>4</v>
      </c>
      <c r="K8" s="2" t="s">
        <v>2</v>
      </c>
      <c r="L8" s="2" t="s">
        <v>3</v>
      </c>
      <c r="M8" s="2" t="s">
        <v>4</v>
      </c>
      <c r="O8" s="2" t="s">
        <v>10</v>
      </c>
      <c r="P8" s="2" t="s">
        <v>11</v>
      </c>
      <c r="R8" s="38"/>
      <c r="T8" s="2" t="s">
        <v>15</v>
      </c>
      <c r="U8" s="2" t="s">
        <v>16</v>
      </c>
      <c r="V8" s="2" t="s">
        <v>12</v>
      </c>
      <c r="X8" s="2" t="s">
        <v>3</v>
      </c>
      <c r="Y8" s="2" t="s">
        <v>18</v>
      </c>
      <c r="Z8" s="2" t="s">
        <v>19</v>
      </c>
      <c r="AA8" s="2" t="s">
        <v>20</v>
      </c>
      <c r="AC8" s="38"/>
      <c r="AE8" s="38"/>
      <c r="AG8" s="38"/>
    </row>
    <row r="9" spans="1:33" ht="12.75">
      <c r="A9" s="1">
        <v>11</v>
      </c>
      <c r="B9" s="1" t="s">
        <v>66</v>
      </c>
      <c r="C9" s="18">
        <v>1</v>
      </c>
      <c r="D9" s="1">
        <v>5</v>
      </c>
      <c r="E9" s="7">
        <f>IF(D9=0,"0",(C9/D9))</f>
        <v>0.2</v>
      </c>
      <c r="G9" s="1">
        <v>0</v>
      </c>
      <c r="H9" s="1">
        <v>2</v>
      </c>
      <c r="I9" s="7">
        <f>IF(H9=0,"0",(G9/H9))</f>
        <v>0</v>
      </c>
      <c r="K9" s="1">
        <v>3</v>
      </c>
      <c r="L9" s="1">
        <v>5</v>
      </c>
      <c r="M9" s="7">
        <f>IF(L9=0,"0",(K9/L9))</f>
        <v>0.6</v>
      </c>
      <c r="O9" s="1">
        <v>0</v>
      </c>
      <c r="P9" s="1">
        <v>3</v>
      </c>
      <c r="R9" s="1">
        <v>2</v>
      </c>
      <c r="T9" s="1">
        <v>3</v>
      </c>
      <c r="U9" s="1">
        <v>0</v>
      </c>
      <c r="V9" s="1">
        <v>1</v>
      </c>
      <c r="X9" s="1">
        <v>1</v>
      </c>
      <c r="Y9" s="1">
        <v>3</v>
      </c>
      <c r="Z9" s="1">
        <v>0</v>
      </c>
      <c r="AA9" s="1">
        <v>0</v>
      </c>
      <c r="AC9" s="1">
        <v>4</v>
      </c>
      <c r="AE9" s="1">
        <f>(C9*3)+(G9*2)+K9</f>
        <v>6</v>
      </c>
      <c r="AG9" s="12">
        <f>C9-D9+G9-H9+K9-L9+(O9*2)+P9-R9-T9-U9-V9+(X9*2)+Y9+Z9+(AA9*3)+AE9</f>
        <v>0</v>
      </c>
    </row>
    <row r="10" spans="1:33" ht="12.75">
      <c r="A10" s="1">
        <v>15</v>
      </c>
      <c r="B10" s="1" t="s">
        <v>67</v>
      </c>
      <c r="C10" s="18">
        <v>0</v>
      </c>
      <c r="D10" s="1">
        <v>0</v>
      </c>
      <c r="E10" s="7" t="str">
        <f aca="true" t="shared" si="0" ref="E10:E28">IF(D10=0,"0",(C10/D10))</f>
        <v>0</v>
      </c>
      <c r="G10" s="1">
        <v>0</v>
      </c>
      <c r="H10" s="1">
        <v>5</v>
      </c>
      <c r="I10" s="7">
        <f aca="true" t="shared" si="1" ref="I10:I28">IF(H10=0,"0",(G10/H10))</f>
        <v>0</v>
      </c>
      <c r="K10" s="1">
        <v>1</v>
      </c>
      <c r="L10" s="1">
        <v>2</v>
      </c>
      <c r="M10" s="7">
        <f aca="true" t="shared" si="2" ref="M10:M28">IF(L10=0,"0",(K10/L10))</f>
        <v>0.5</v>
      </c>
      <c r="O10" s="1">
        <v>1</v>
      </c>
      <c r="P10" s="1">
        <v>4</v>
      </c>
      <c r="R10" s="1">
        <v>2</v>
      </c>
      <c r="T10" s="1">
        <v>5</v>
      </c>
      <c r="U10" s="1">
        <v>0</v>
      </c>
      <c r="V10" s="1">
        <v>2</v>
      </c>
      <c r="X10" s="1">
        <v>1</v>
      </c>
      <c r="Y10" s="1">
        <v>0</v>
      </c>
      <c r="Z10" s="1">
        <v>1</v>
      </c>
      <c r="AA10" s="1">
        <v>0</v>
      </c>
      <c r="AC10" s="1">
        <v>4</v>
      </c>
      <c r="AE10" s="1">
        <f aca="true" t="shared" si="3" ref="AE10:AE28">(C10*3)+(G10*2)+K10</f>
        <v>1</v>
      </c>
      <c r="AG10" s="12">
        <f aca="true" t="shared" si="4" ref="AG10:AG28">C10-D10+G10-H10+K10-L10+(O10*2)+P10-R10-T10-U10-V10+(X10*2)+Y10+Z10+(AA10*3)+AE10</f>
        <v>-5</v>
      </c>
    </row>
    <row r="11" spans="1:33" ht="12.75">
      <c r="A11" s="1">
        <v>21</v>
      </c>
      <c r="B11" s="1" t="s">
        <v>68</v>
      </c>
      <c r="C11" s="18">
        <v>0</v>
      </c>
      <c r="D11" s="1">
        <v>0</v>
      </c>
      <c r="E11" s="7" t="str">
        <f t="shared" si="0"/>
        <v>0</v>
      </c>
      <c r="G11" s="1">
        <v>0</v>
      </c>
      <c r="H11" s="1">
        <v>1</v>
      </c>
      <c r="I11" s="7">
        <f t="shared" si="1"/>
        <v>0</v>
      </c>
      <c r="K11" s="1">
        <v>0</v>
      </c>
      <c r="L11" s="1">
        <v>0</v>
      </c>
      <c r="M11" s="7" t="str">
        <f t="shared" si="2"/>
        <v>0</v>
      </c>
      <c r="O11" s="1">
        <v>1</v>
      </c>
      <c r="P11" s="1">
        <v>2</v>
      </c>
      <c r="R11" s="1">
        <v>3</v>
      </c>
      <c r="T11" s="1">
        <v>3</v>
      </c>
      <c r="U11" s="1">
        <v>1</v>
      </c>
      <c r="V11" s="1">
        <v>1</v>
      </c>
      <c r="X11" s="1">
        <v>3</v>
      </c>
      <c r="Y11" s="1">
        <v>0</v>
      </c>
      <c r="Z11" s="1">
        <v>0</v>
      </c>
      <c r="AA11" s="1">
        <v>0</v>
      </c>
      <c r="AC11" s="1">
        <v>4</v>
      </c>
      <c r="AE11" s="1">
        <f t="shared" si="3"/>
        <v>0</v>
      </c>
      <c r="AG11" s="12">
        <f t="shared" si="4"/>
        <v>1</v>
      </c>
    </row>
    <row r="12" spans="1:33" ht="12.75">
      <c r="A12" s="1">
        <v>23</v>
      </c>
      <c r="B12" s="1" t="s">
        <v>69</v>
      </c>
      <c r="C12" s="18">
        <v>2</v>
      </c>
      <c r="D12" s="1">
        <v>5</v>
      </c>
      <c r="E12" s="7">
        <f t="shared" si="0"/>
        <v>0.4</v>
      </c>
      <c r="G12" s="1">
        <v>1</v>
      </c>
      <c r="H12" s="1">
        <v>4</v>
      </c>
      <c r="I12" s="7">
        <f t="shared" si="1"/>
        <v>0.25</v>
      </c>
      <c r="K12" s="1">
        <v>0</v>
      </c>
      <c r="L12" s="1">
        <v>0</v>
      </c>
      <c r="M12" s="7" t="str">
        <f t="shared" si="2"/>
        <v>0</v>
      </c>
      <c r="O12" s="1">
        <v>1</v>
      </c>
      <c r="P12" s="1">
        <v>6</v>
      </c>
      <c r="R12" s="1">
        <v>3</v>
      </c>
      <c r="T12" s="1">
        <v>0</v>
      </c>
      <c r="U12" s="1">
        <v>0</v>
      </c>
      <c r="V12" s="1">
        <v>0</v>
      </c>
      <c r="X12" s="1">
        <v>1</v>
      </c>
      <c r="Y12" s="1">
        <v>1</v>
      </c>
      <c r="Z12" s="1">
        <v>1</v>
      </c>
      <c r="AA12" s="1">
        <v>0</v>
      </c>
      <c r="AC12" s="1">
        <v>4</v>
      </c>
      <c r="AE12" s="1">
        <f t="shared" si="3"/>
        <v>8</v>
      </c>
      <c r="AG12" s="12">
        <f t="shared" si="4"/>
        <v>11</v>
      </c>
    </row>
    <row r="13" spans="1:33" ht="12.75">
      <c r="A13" s="1">
        <v>25</v>
      </c>
      <c r="B13" s="1" t="s">
        <v>70</v>
      </c>
      <c r="C13" s="18">
        <v>0</v>
      </c>
      <c r="D13" s="1">
        <v>0</v>
      </c>
      <c r="E13" s="7" t="str">
        <f t="shared" si="0"/>
        <v>0</v>
      </c>
      <c r="G13" s="1">
        <v>2</v>
      </c>
      <c r="H13" s="1">
        <v>2</v>
      </c>
      <c r="I13" s="7">
        <f t="shared" si="1"/>
        <v>1</v>
      </c>
      <c r="K13" s="1">
        <v>2</v>
      </c>
      <c r="L13" s="1">
        <v>2</v>
      </c>
      <c r="M13" s="7">
        <f t="shared" si="2"/>
        <v>1</v>
      </c>
      <c r="O13" s="1">
        <v>0</v>
      </c>
      <c r="P13" s="1">
        <v>1</v>
      </c>
      <c r="R13" s="1">
        <v>1</v>
      </c>
      <c r="T13" s="1">
        <v>1</v>
      </c>
      <c r="U13" s="1">
        <v>1</v>
      </c>
      <c r="V13" s="1">
        <v>1</v>
      </c>
      <c r="X13" s="1">
        <v>1</v>
      </c>
      <c r="Y13" s="1">
        <v>0</v>
      </c>
      <c r="Z13" s="1">
        <v>0</v>
      </c>
      <c r="AA13" s="1">
        <v>0</v>
      </c>
      <c r="AC13" s="1">
        <v>4</v>
      </c>
      <c r="AE13" s="1">
        <f t="shared" si="3"/>
        <v>6</v>
      </c>
      <c r="AG13" s="12">
        <f t="shared" si="4"/>
        <v>5</v>
      </c>
    </row>
    <row r="14" spans="1:33" ht="12.75">
      <c r="A14" s="1">
        <v>31</v>
      </c>
      <c r="B14" s="1" t="s">
        <v>76</v>
      </c>
      <c r="C14" s="18">
        <v>1</v>
      </c>
      <c r="D14" s="1">
        <v>4</v>
      </c>
      <c r="E14" s="7">
        <f t="shared" si="0"/>
        <v>0.25</v>
      </c>
      <c r="G14" s="1">
        <v>0</v>
      </c>
      <c r="H14" s="1">
        <v>1</v>
      </c>
      <c r="I14" s="7">
        <f t="shared" si="1"/>
        <v>0</v>
      </c>
      <c r="K14" s="1">
        <v>0</v>
      </c>
      <c r="L14" s="1">
        <v>0</v>
      </c>
      <c r="M14" s="7" t="str">
        <f t="shared" si="2"/>
        <v>0</v>
      </c>
      <c r="O14" s="1">
        <v>0</v>
      </c>
      <c r="P14" s="1">
        <v>2</v>
      </c>
      <c r="R14" s="1">
        <v>0</v>
      </c>
      <c r="T14" s="1">
        <v>0</v>
      </c>
      <c r="U14" s="1">
        <v>0</v>
      </c>
      <c r="V14" s="1">
        <v>1</v>
      </c>
      <c r="X14" s="1">
        <v>1</v>
      </c>
      <c r="Y14" s="1">
        <v>0</v>
      </c>
      <c r="Z14" s="1">
        <v>0</v>
      </c>
      <c r="AA14" s="1">
        <v>0</v>
      </c>
      <c r="AC14" s="1">
        <v>3</v>
      </c>
      <c r="AE14" s="1">
        <f t="shared" si="3"/>
        <v>3</v>
      </c>
      <c r="AG14" s="12">
        <f t="shared" si="4"/>
        <v>2</v>
      </c>
    </row>
    <row r="15" spans="1:33" ht="12.75">
      <c r="A15" s="1">
        <v>41</v>
      </c>
      <c r="B15" s="19" t="s">
        <v>71</v>
      </c>
      <c r="C15" s="18">
        <v>0</v>
      </c>
      <c r="D15" s="1">
        <v>1</v>
      </c>
      <c r="E15" s="7">
        <f t="shared" si="0"/>
        <v>0</v>
      </c>
      <c r="G15" s="1">
        <v>3</v>
      </c>
      <c r="H15" s="1">
        <v>7</v>
      </c>
      <c r="I15" s="7">
        <f t="shared" si="1"/>
        <v>0.42857142857142855</v>
      </c>
      <c r="K15" s="1">
        <v>2</v>
      </c>
      <c r="L15" s="1">
        <v>2</v>
      </c>
      <c r="M15" s="7">
        <f t="shared" si="2"/>
        <v>1</v>
      </c>
      <c r="O15" s="1">
        <v>2</v>
      </c>
      <c r="P15" s="1">
        <v>4</v>
      </c>
      <c r="R15" s="1">
        <v>1</v>
      </c>
      <c r="T15" s="1">
        <v>1</v>
      </c>
      <c r="U15" s="1">
        <v>0</v>
      </c>
      <c r="V15" s="1">
        <v>1</v>
      </c>
      <c r="X15" s="1">
        <v>0</v>
      </c>
      <c r="Y15" s="1">
        <v>1</v>
      </c>
      <c r="Z15" s="1">
        <v>0</v>
      </c>
      <c r="AA15" s="1">
        <v>0</v>
      </c>
      <c r="AC15" s="1">
        <v>4</v>
      </c>
      <c r="AE15" s="1">
        <f t="shared" si="3"/>
        <v>8</v>
      </c>
      <c r="AG15" s="12">
        <f t="shared" si="4"/>
        <v>9</v>
      </c>
    </row>
    <row r="16" spans="1:33" ht="12.75">
      <c r="A16" s="1">
        <v>45</v>
      </c>
      <c r="B16" s="1" t="s">
        <v>72</v>
      </c>
      <c r="C16" s="18">
        <v>0</v>
      </c>
      <c r="D16" s="1">
        <v>0</v>
      </c>
      <c r="E16" s="7" t="str">
        <f t="shared" si="0"/>
        <v>0</v>
      </c>
      <c r="G16" s="1">
        <v>0</v>
      </c>
      <c r="H16" s="1">
        <v>0</v>
      </c>
      <c r="I16" s="7" t="str">
        <f t="shared" si="1"/>
        <v>0</v>
      </c>
      <c r="K16" s="1">
        <v>2</v>
      </c>
      <c r="L16" s="1">
        <v>2</v>
      </c>
      <c r="M16" s="7">
        <f t="shared" si="2"/>
        <v>1</v>
      </c>
      <c r="O16" s="1">
        <v>0</v>
      </c>
      <c r="P16" s="1">
        <v>0</v>
      </c>
      <c r="R16" s="1">
        <v>1</v>
      </c>
      <c r="T16" s="1">
        <v>0</v>
      </c>
      <c r="U16" s="1">
        <v>0</v>
      </c>
      <c r="V16" s="1">
        <v>0</v>
      </c>
      <c r="X16" s="1">
        <v>0</v>
      </c>
      <c r="Y16" s="1">
        <v>0</v>
      </c>
      <c r="Z16" s="1">
        <v>0</v>
      </c>
      <c r="AA16" s="1">
        <v>0</v>
      </c>
      <c r="AC16" s="1">
        <v>1</v>
      </c>
      <c r="AE16" s="1">
        <f t="shared" si="3"/>
        <v>2</v>
      </c>
      <c r="AG16" s="12">
        <f t="shared" si="4"/>
        <v>1</v>
      </c>
    </row>
    <row r="17" spans="1:33" ht="12.75">
      <c r="A17" s="1">
        <v>51</v>
      </c>
      <c r="B17" s="1" t="s">
        <v>73</v>
      </c>
      <c r="C17" s="18">
        <v>0</v>
      </c>
      <c r="D17" s="1">
        <v>0</v>
      </c>
      <c r="E17" s="7" t="str">
        <f t="shared" si="0"/>
        <v>0</v>
      </c>
      <c r="G17" s="1">
        <v>0</v>
      </c>
      <c r="H17" s="1">
        <v>1</v>
      </c>
      <c r="I17" s="7">
        <f t="shared" si="1"/>
        <v>0</v>
      </c>
      <c r="K17" s="1">
        <v>0</v>
      </c>
      <c r="L17" s="1">
        <v>0</v>
      </c>
      <c r="M17" s="7" t="str">
        <f t="shared" si="2"/>
        <v>0</v>
      </c>
      <c r="O17" s="1">
        <v>1</v>
      </c>
      <c r="P17" s="1">
        <v>0</v>
      </c>
      <c r="R17" s="1">
        <v>0</v>
      </c>
      <c r="T17" s="1">
        <v>0</v>
      </c>
      <c r="U17" s="1">
        <v>0</v>
      </c>
      <c r="V17" s="1">
        <v>0</v>
      </c>
      <c r="X17" s="1">
        <v>0</v>
      </c>
      <c r="Y17" s="1">
        <v>0</v>
      </c>
      <c r="Z17" s="1">
        <v>0</v>
      </c>
      <c r="AA17" s="1">
        <v>0</v>
      </c>
      <c r="AC17" s="1">
        <v>1</v>
      </c>
      <c r="AE17" s="1">
        <f t="shared" si="3"/>
        <v>0</v>
      </c>
      <c r="AG17" s="12">
        <f t="shared" si="4"/>
        <v>1</v>
      </c>
    </row>
    <row r="18" spans="1:33" ht="12.75">
      <c r="A18" s="1">
        <v>53</v>
      </c>
      <c r="B18" s="1" t="s">
        <v>74</v>
      </c>
      <c r="C18" s="18">
        <v>0</v>
      </c>
      <c r="D18" s="1">
        <v>0</v>
      </c>
      <c r="E18" s="7" t="str">
        <f t="shared" si="0"/>
        <v>0</v>
      </c>
      <c r="G18" s="1">
        <v>0</v>
      </c>
      <c r="H18" s="1">
        <v>1</v>
      </c>
      <c r="I18" s="7">
        <f t="shared" si="1"/>
        <v>0</v>
      </c>
      <c r="K18" s="1">
        <v>0</v>
      </c>
      <c r="L18" s="1">
        <v>0</v>
      </c>
      <c r="M18" s="7" t="str">
        <f t="shared" si="2"/>
        <v>0</v>
      </c>
      <c r="O18" s="1">
        <v>1</v>
      </c>
      <c r="P18" s="1">
        <v>0</v>
      </c>
      <c r="R18" s="1">
        <v>0</v>
      </c>
      <c r="T18" s="1">
        <v>0</v>
      </c>
      <c r="U18" s="1">
        <v>0</v>
      </c>
      <c r="V18" s="1">
        <v>0</v>
      </c>
      <c r="X18" s="1">
        <v>0</v>
      </c>
      <c r="Y18" s="1">
        <v>0</v>
      </c>
      <c r="Z18" s="1">
        <v>0</v>
      </c>
      <c r="AA18" s="1">
        <v>0</v>
      </c>
      <c r="AC18" s="1">
        <v>4</v>
      </c>
      <c r="AE18" s="1">
        <f t="shared" si="3"/>
        <v>0</v>
      </c>
      <c r="AG18" s="12">
        <f t="shared" si="4"/>
        <v>1</v>
      </c>
    </row>
    <row r="19" spans="1:33" ht="12.75">
      <c r="A19" s="1">
        <v>55</v>
      </c>
      <c r="B19" s="4" t="s">
        <v>75</v>
      </c>
      <c r="C19" s="18">
        <v>0</v>
      </c>
      <c r="D19" s="1">
        <v>1</v>
      </c>
      <c r="E19" s="7">
        <f t="shared" si="0"/>
        <v>0</v>
      </c>
      <c r="G19" s="1">
        <v>0</v>
      </c>
      <c r="H19" s="1">
        <v>0</v>
      </c>
      <c r="I19" s="7" t="str">
        <f t="shared" si="1"/>
        <v>0</v>
      </c>
      <c r="K19" s="1">
        <v>0</v>
      </c>
      <c r="L19" s="1">
        <v>0</v>
      </c>
      <c r="M19" s="7" t="str">
        <f t="shared" si="2"/>
        <v>0</v>
      </c>
      <c r="O19" s="1">
        <v>1</v>
      </c>
      <c r="P19" s="1">
        <v>0</v>
      </c>
      <c r="R19" s="1">
        <v>3</v>
      </c>
      <c r="T19" s="1">
        <v>0</v>
      </c>
      <c r="U19" s="1">
        <v>0</v>
      </c>
      <c r="V19" s="1">
        <v>1</v>
      </c>
      <c r="X19" s="1">
        <v>0</v>
      </c>
      <c r="Y19" s="1">
        <v>0</v>
      </c>
      <c r="Z19" s="1">
        <v>0</v>
      </c>
      <c r="AA19" s="1">
        <v>0</v>
      </c>
      <c r="AC19" s="1">
        <v>4</v>
      </c>
      <c r="AE19" s="1">
        <f t="shared" si="3"/>
        <v>0</v>
      </c>
      <c r="AG19" s="12">
        <f t="shared" si="4"/>
        <v>-3</v>
      </c>
    </row>
    <row r="20" spans="1:33" ht="12.75">
      <c r="A20" s="1"/>
      <c r="B20" s="1"/>
      <c r="C20" s="18">
        <v>0</v>
      </c>
      <c r="D20" s="1">
        <v>0</v>
      </c>
      <c r="E20" s="7" t="str">
        <f t="shared" si="0"/>
        <v>0</v>
      </c>
      <c r="G20" s="1">
        <v>0</v>
      </c>
      <c r="H20" s="1">
        <v>0</v>
      </c>
      <c r="I20" s="7" t="str">
        <f t="shared" si="1"/>
        <v>0</v>
      </c>
      <c r="K20" s="1">
        <v>0</v>
      </c>
      <c r="L20" s="1">
        <v>0</v>
      </c>
      <c r="M20" s="7" t="str">
        <f t="shared" si="2"/>
        <v>0</v>
      </c>
      <c r="O20" s="1">
        <v>0</v>
      </c>
      <c r="P20" s="1">
        <v>0</v>
      </c>
      <c r="R20" s="1">
        <v>0</v>
      </c>
      <c r="T20" s="1">
        <v>0</v>
      </c>
      <c r="U20" s="1">
        <v>0</v>
      </c>
      <c r="V20" s="1">
        <v>0</v>
      </c>
      <c r="X20" s="1">
        <v>0</v>
      </c>
      <c r="Y20" s="1">
        <v>0</v>
      </c>
      <c r="Z20" s="1">
        <v>0</v>
      </c>
      <c r="AA20" s="1">
        <v>0</v>
      </c>
      <c r="AC20" s="1">
        <v>0</v>
      </c>
      <c r="AE20" s="1">
        <f t="shared" si="3"/>
        <v>0</v>
      </c>
      <c r="AG20" s="12">
        <f t="shared" si="4"/>
        <v>0</v>
      </c>
    </row>
    <row r="21" spans="1:33" ht="12.75">
      <c r="A21" s="1"/>
      <c r="B21" s="1"/>
      <c r="C21" s="18">
        <v>0</v>
      </c>
      <c r="D21" s="1">
        <v>0</v>
      </c>
      <c r="E21" s="7" t="str">
        <f t="shared" si="0"/>
        <v>0</v>
      </c>
      <c r="G21" s="1">
        <v>0</v>
      </c>
      <c r="H21" s="1">
        <v>0</v>
      </c>
      <c r="I21" s="7" t="str">
        <f t="shared" si="1"/>
        <v>0</v>
      </c>
      <c r="K21" s="1">
        <v>0</v>
      </c>
      <c r="L21" s="1">
        <v>0</v>
      </c>
      <c r="M21" s="7" t="str">
        <f t="shared" si="2"/>
        <v>0</v>
      </c>
      <c r="O21" s="1">
        <v>0</v>
      </c>
      <c r="P21" s="1">
        <v>0</v>
      </c>
      <c r="R21" s="1">
        <v>0</v>
      </c>
      <c r="T21" s="1">
        <v>0</v>
      </c>
      <c r="U21" s="1">
        <v>0</v>
      </c>
      <c r="V21" s="1">
        <v>0</v>
      </c>
      <c r="X21" s="1">
        <v>0</v>
      </c>
      <c r="Y21" s="1">
        <v>0</v>
      </c>
      <c r="Z21" s="1">
        <v>0</v>
      </c>
      <c r="AA21" s="1">
        <v>0</v>
      </c>
      <c r="AC21" s="1">
        <v>0</v>
      </c>
      <c r="AE21" s="1">
        <f t="shared" si="3"/>
        <v>0</v>
      </c>
      <c r="AG21" s="12">
        <f t="shared" si="4"/>
        <v>0</v>
      </c>
    </row>
    <row r="22" spans="1:33" ht="12.75">
      <c r="A22" s="1"/>
      <c r="B22" s="1"/>
      <c r="C22" s="1"/>
      <c r="D22" s="1"/>
      <c r="E22" s="7" t="str">
        <f t="shared" si="0"/>
        <v>0</v>
      </c>
      <c r="G22" s="1"/>
      <c r="H22" s="1"/>
      <c r="I22" s="7" t="str">
        <f t="shared" si="1"/>
        <v>0</v>
      </c>
      <c r="K22" s="1"/>
      <c r="L22" s="1"/>
      <c r="M22" s="7" t="str">
        <f t="shared" si="2"/>
        <v>0</v>
      </c>
      <c r="O22" s="1"/>
      <c r="P22" s="1"/>
      <c r="R22" s="1"/>
      <c r="T22" s="1"/>
      <c r="U22" s="1"/>
      <c r="V22" s="1"/>
      <c r="X22" s="1"/>
      <c r="Y22" s="1"/>
      <c r="Z22" s="1"/>
      <c r="AA22" s="1"/>
      <c r="AC22" s="1"/>
      <c r="AE22" s="1">
        <f t="shared" si="3"/>
        <v>0</v>
      </c>
      <c r="AG22" s="12">
        <f t="shared" si="4"/>
        <v>0</v>
      </c>
    </row>
    <row r="23" spans="1:33" ht="12.75">
      <c r="A23" s="1"/>
      <c r="B23" s="1"/>
      <c r="C23" s="1"/>
      <c r="D23" s="1"/>
      <c r="E23" s="7"/>
      <c r="G23" s="1"/>
      <c r="H23" s="1"/>
      <c r="I23" s="7"/>
      <c r="K23" s="1"/>
      <c r="L23" s="1"/>
      <c r="M23" s="7"/>
      <c r="O23" s="1"/>
      <c r="P23" s="1"/>
      <c r="R23" s="1"/>
      <c r="T23" s="1"/>
      <c r="U23" s="1"/>
      <c r="V23" s="1"/>
      <c r="X23" s="1"/>
      <c r="Y23" s="1"/>
      <c r="Z23" s="1"/>
      <c r="AA23" s="1"/>
      <c r="AC23" s="1"/>
      <c r="AE23" s="1"/>
      <c r="AG23" s="12"/>
    </row>
    <row r="24" spans="1:33" ht="12.75">
      <c r="A24" s="1"/>
      <c r="B24" s="1"/>
      <c r="C24" s="1"/>
      <c r="D24" s="1"/>
      <c r="E24" s="7"/>
      <c r="G24" s="1"/>
      <c r="H24" s="1"/>
      <c r="I24" s="7"/>
      <c r="K24" s="1"/>
      <c r="L24" s="1"/>
      <c r="M24" s="7"/>
      <c r="O24" s="1"/>
      <c r="P24" s="1"/>
      <c r="R24" s="1"/>
      <c r="T24" s="1"/>
      <c r="U24" s="1"/>
      <c r="V24" s="1"/>
      <c r="X24" s="1"/>
      <c r="Y24" s="1"/>
      <c r="Z24" s="1"/>
      <c r="AA24" s="1"/>
      <c r="AC24" s="1"/>
      <c r="AE24" s="1"/>
      <c r="AG24" s="12"/>
    </row>
    <row r="25" spans="1:33" ht="12.75">
      <c r="A25" s="1"/>
      <c r="B25" s="1"/>
      <c r="C25" s="1"/>
      <c r="D25" s="1"/>
      <c r="E25" s="7"/>
      <c r="G25" s="1"/>
      <c r="H25" s="1"/>
      <c r="I25" s="7"/>
      <c r="K25" s="1"/>
      <c r="L25" s="1"/>
      <c r="M25" s="7"/>
      <c r="O25" s="1"/>
      <c r="P25" s="1"/>
      <c r="R25" s="1"/>
      <c r="T25" s="1"/>
      <c r="U25" s="1"/>
      <c r="V25" s="1"/>
      <c r="X25" s="1"/>
      <c r="Y25" s="1"/>
      <c r="Z25" s="1"/>
      <c r="AA25" s="1"/>
      <c r="AC25" s="1"/>
      <c r="AE25" s="1"/>
      <c r="AG25" s="12"/>
    </row>
    <row r="26" spans="1:33" ht="12.75">
      <c r="A26" s="28" t="s">
        <v>7</v>
      </c>
      <c r="B26" s="29"/>
      <c r="C26" s="1"/>
      <c r="D26" s="1"/>
      <c r="E26" s="7"/>
      <c r="G26" s="1"/>
      <c r="H26" s="1"/>
      <c r="I26" s="7"/>
      <c r="K26" s="1"/>
      <c r="L26" s="1"/>
      <c r="M26" s="7"/>
      <c r="O26" s="1"/>
      <c r="P26" s="1"/>
      <c r="R26" s="1"/>
      <c r="T26" s="1"/>
      <c r="U26" s="1"/>
      <c r="V26" s="1"/>
      <c r="X26" s="1"/>
      <c r="Y26" s="1"/>
      <c r="Z26" s="1"/>
      <c r="AA26" s="1"/>
      <c r="AC26" s="1"/>
      <c r="AE26" s="1"/>
      <c r="AG26" s="12"/>
    </row>
    <row r="27" spans="1:33" ht="12.75">
      <c r="A27" s="28" t="s">
        <v>43</v>
      </c>
      <c r="B27" s="29"/>
      <c r="C27" s="1">
        <f>SUM(C9:C24)</f>
        <v>4</v>
      </c>
      <c r="D27" s="1">
        <f>SUM(D9:D24)</f>
        <v>16</v>
      </c>
      <c r="E27" s="7">
        <f t="shared" si="0"/>
        <v>0.25</v>
      </c>
      <c r="G27" s="1">
        <f>SUM(G9:G24)</f>
        <v>6</v>
      </c>
      <c r="H27" s="1">
        <f>SUM(H9:H24)</f>
        <v>24</v>
      </c>
      <c r="I27" s="7">
        <f t="shared" si="1"/>
        <v>0.25</v>
      </c>
      <c r="K27" s="1">
        <f>SUM(K9:K24)</f>
        <v>10</v>
      </c>
      <c r="L27" s="1">
        <f>SUM(L9:L24)</f>
        <v>13</v>
      </c>
      <c r="M27" s="7">
        <f t="shared" si="2"/>
        <v>0.7692307692307693</v>
      </c>
      <c r="O27" s="1">
        <f>SUM(O9:O24)</f>
        <v>8</v>
      </c>
      <c r="P27" s="1">
        <f>SUM(P9:P24)</f>
        <v>22</v>
      </c>
      <c r="R27" s="1">
        <f>SUM(R9:R24)</f>
        <v>16</v>
      </c>
      <c r="T27" s="1">
        <f>SUM(T9:T24)</f>
        <v>13</v>
      </c>
      <c r="U27" s="1">
        <f>SUM(U9:U24)</f>
        <v>2</v>
      </c>
      <c r="V27" s="1">
        <f>SUM(V9:V24)</f>
        <v>8</v>
      </c>
      <c r="X27" s="1">
        <f>SUM(X9:X24)</f>
        <v>8</v>
      </c>
      <c r="Y27" s="1">
        <f>SUM(Y9:Y24)</f>
        <v>5</v>
      </c>
      <c r="Z27" s="1">
        <f>SUM(Z9:Z24)</f>
        <v>2</v>
      </c>
      <c r="AA27" s="1">
        <f>SUM(AA9:AA24)</f>
        <v>0</v>
      </c>
      <c r="AC27" s="1"/>
      <c r="AE27" s="1">
        <f t="shared" si="3"/>
        <v>34</v>
      </c>
      <c r="AG27" s="12">
        <f t="shared" si="4"/>
        <v>23</v>
      </c>
    </row>
    <row r="28" spans="1:33" ht="12.75">
      <c r="A28" s="28" t="str">
        <f>C3</f>
        <v>Neleigh-Oakdale</v>
      </c>
      <c r="B28" s="29"/>
      <c r="C28" s="1">
        <v>6</v>
      </c>
      <c r="D28" s="1">
        <v>17</v>
      </c>
      <c r="E28" s="7">
        <f t="shared" si="0"/>
        <v>0.35294117647058826</v>
      </c>
      <c r="G28" s="1">
        <v>14</v>
      </c>
      <c r="H28" s="1">
        <v>31</v>
      </c>
      <c r="I28" s="7">
        <f t="shared" si="1"/>
        <v>0.45161290322580644</v>
      </c>
      <c r="K28" s="1">
        <v>4</v>
      </c>
      <c r="L28" s="1">
        <v>10</v>
      </c>
      <c r="M28" s="7">
        <f t="shared" si="2"/>
        <v>0.4</v>
      </c>
      <c r="O28" s="1">
        <v>10</v>
      </c>
      <c r="P28" s="1">
        <v>17</v>
      </c>
      <c r="R28" s="1">
        <v>13</v>
      </c>
      <c r="T28" s="1">
        <v>8</v>
      </c>
      <c r="U28" s="1">
        <v>0</v>
      </c>
      <c r="V28" s="1">
        <v>0</v>
      </c>
      <c r="X28" s="1">
        <v>10</v>
      </c>
      <c r="Y28" s="1">
        <v>14</v>
      </c>
      <c r="Z28" s="1">
        <v>1</v>
      </c>
      <c r="AA28" s="1">
        <v>0</v>
      </c>
      <c r="AC28" s="1"/>
      <c r="AE28" s="1">
        <f t="shared" si="3"/>
        <v>50</v>
      </c>
      <c r="AG28" s="12">
        <f t="shared" si="4"/>
        <v>67</v>
      </c>
    </row>
  </sheetData>
  <sheetProtection/>
  <mergeCells count="19">
    <mergeCell ref="H1:V1"/>
    <mergeCell ref="AB2:AG2"/>
    <mergeCell ref="C3:G3"/>
    <mergeCell ref="X4:AA4"/>
    <mergeCell ref="A27:B27"/>
    <mergeCell ref="A28:B28"/>
    <mergeCell ref="AC7:AC8"/>
    <mergeCell ref="AE7:AE8"/>
    <mergeCell ref="X7:AA7"/>
    <mergeCell ref="R7:R8"/>
    <mergeCell ref="AG7:AG8"/>
    <mergeCell ref="A26:B26"/>
    <mergeCell ref="X5:AA5"/>
    <mergeCell ref="A7:B7"/>
    <mergeCell ref="C7:E7"/>
    <mergeCell ref="G7:I7"/>
    <mergeCell ref="T7:V7"/>
    <mergeCell ref="K7:M7"/>
    <mergeCell ref="O7:P7"/>
  </mergeCells>
  <printOptions/>
  <pageMargins left="0.25" right="0.25" top="1" bottom="1" header="0.5" footer="0.5"/>
  <pageSetup orientation="landscape" scale="99"/>
  <colBreaks count="1" manualBreakCount="1">
    <brk id="33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G28"/>
  <sheetViews>
    <sheetView workbookViewId="0" topLeftCell="A1">
      <selection activeCell="B39" sqref="B39"/>
    </sheetView>
  </sheetViews>
  <sheetFormatPr defaultColWidth="11.00390625" defaultRowHeight="12.75"/>
  <cols>
    <col min="1" max="1" width="2.75390625" style="0" customWidth="1"/>
    <col min="2" max="2" width="16.75390625" style="0" customWidth="1"/>
    <col min="3" max="4" width="2.75390625" style="0" customWidth="1"/>
    <col min="5" max="5" width="4.625" style="0" customWidth="1"/>
    <col min="6" max="6" width="1.75390625" style="0" customWidth="1"/>
    <col min="7" max="8" width="2.75390625" style="0" customWidth="1"/>
    <col min="9" max="9" width="4.625" style="0" customWidth="1"/>
    <col min="10" max="10" width="1.75390625" style="0" customWidth="1"/>
    <col min="11" max="12" width="2.75390625" style="0" customWidth="1"/>
    <col min="13" max="13" width="4.625" style="0" customWidth="1"/>
    <col min="14" max="14" width="1.75390625" style="0" customWidth="1"/>
    <col min="15" max="16" width="2.75390625" style="0" customWidth="1"/>
    <col min="17" max="17" width="1.75390625" style="0" customWidth="1"/>
    <col min="18" max="18" width="2.75390625" style="0" customWidth="1"/>
    <col min="19" max="19" width="0.6171875" style="0" customWidth="1"/>
    <col min="20" max="22" width="2.75390625" style="0" customWidth="1"/>
    <col min="23" max="23" width="0.6171875" style="0" customWidth="1"/>
    <col min="24" max="27" width="2.75390625" style="0" customWidth="1"/>
    <col min="28" max="32" width="3.00390625" style="0" customWidth="1"/>
    <col min="33" max="33" width="5.75390625" style="0" customWidth="1"/>
  </cols>
  <sheetData>
    <row r="1" spans="8:22" ht="12.75">
      <c r="H1" s="26" t="s">
        <v>79</v>
      </c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</row>
    <row r="2" spans="2:33" ht="12.75">
      <c r="B2" t="s">
        <v>24</v>
      </c>
      <c r="AB2" s="34" t="s">
        <v>29</v>
      </c>
      <c r="AC2" s="43"/>
      <c r="AD2" s="43"/>
      <c r="AE2" s="43"/>
      <c r="AF2" s="43"/>
      <c r="AG2" s="44"/>
    </row>
    <row r="3" spans="2:33" ht="12.75">
      <c r="B3" t="s">
        <v>25</v>
      </c>
      <c r="C3" s="33" t="s">
        <v>53</v>
      </c>
      <c r="D3" s="33"/>
      <c r="E3" s="33"/>
      <c r="F3" s="33"/>
      <c r="G3" s="33"/>
      <c r="AB3" s="1">
        <v>1</v>
      </c>
      <c r="AC3" s="1">
        <v>2</v>
      </c>
      <c r="AD3" s="1">
        <v>3</v>
      </c>
      <c r="AE3" s="1">
        <v>4</v>
      </c>
      <c r="AF3" s="1" t="s">
        <v>27</v>
      </c>
      <c r="AG3" s="4" t="s">
        <v>28</v>
      </c>
    </row>
    <row r="4" spans="2:33" ht="12.75">
      <c r="B4" t="s">
        <v>26</v>
      </c>
      <c r="C4">
        <f>IF(AE27&gt;AE28,Neligh!C4+1,Neligh!C4+0)</f>
        <v>3</v>
      </c>
      <c r="D4" s="3" t="s">
        <v>30</v>
      </c>
      <c r="E4" s="9">
        <f>IF(AE27&lt;AE28,Neligh!E4+1,Neligh!E4+0)</f>
        <v>9</v>
      </c>
      <c r="F4" t="s">
        <v>31</v>
      </c>
      <c r="X4" s="35" t="s">
        <v>43</v>
      </c>
      <c r="Y4" s="35"/>
      <c r="Z4" s="35"/>
      <c r="AA4" s="36"/>
      <c r="AB4" s="1">
        <v>7</v>
      </c>
      <c r="AC4" s="1">
        <v>6</v>
      </c>
      <c r="AD4" s="1">
        <v>8</v>
      </c>
      <c r="AE4" s="1">
        <v>6</v>
      </c>
      <c r="AF4" s="1"/>
      <c r="AG4" s="1">
        <f>SUM(AB4:AF4)</f>
        <v>27</v>
      </c>
    </row>
    <row r="5" spans="3:33" ht="12.75">
      <c r="C5" s="6">
        <f>IF(AE27&gt;AE28,1,0)</f>
        <v>0</v>
      </c>
      <c r="E5" s="6">
        <f>IF(AE27&lt;AE28,1,0)</f>
        <v>1</v>
      </c>
      <c r="X5" s="35" t="str">
        <f>C3</f>
        <v>Stanton</v>
      </c>
      <c r="Y5" s="35"/>
      <c r="Z5" s="35"/>
      <c r="AA5" s="36"/>
      <c r="AB5" s="1">
        <v>17</v>
      </c>
      <c r="AC5" s="1">
        <v>17</v>
      </c>
      <c r="AD5" s="1">
        <v>17</v>
      </c>
      <c r="AE5" s="1">
        <v>7</v>
      </c>
      <c r="AF5" s="1"/>
      <c r="AG5" s="1">
        <f>SUM(AB5:AF5)</f>
        <v>58</v>
      </c>
    </row>
    <row r="7" spans="1:33" ht="12.75">
      <c r="A7" s="28" t="s">
        <v>0</v>
      </c>
      <c r="B7" s="29"/>
      <c r="C7" s="28" t="s">
        <v>1</v>
      </c>
      <c r="D7" s="32"/>
      <c r="E7" s="39"/>
      <c r="G7" s="28" t="s">
        <v>8</v>
      </c>
      <c r="H7" s="32"/>
      <c r="I7" s="29"/>
      <c r="K7" s="40" t="s">
        <v>14</v>
      </c>
      <c r="L7" s="41"/>
      <c r="M7" s="42"/>
      <c r="O7" s="28" t="s">
        <v>9</v>
      </c>
      <c r="P7" s="29"/>
      <c r="R7" s="37" t="s">
        <v>12</v>
      </c>
      <c r="T7" s="40" t="s">
        <v>13</v>
      </c>
      <c r="U7" s="41"/>
      <c r="V7" s="42"/>
      <c r="X7" s="28" t="s">
        <v>17</v>
      </c>
      <c r="Y7" s="32"/>
      <c r="Z7" s="32"/>
      <c r="AA7" s="29"/>
      <c r="AC7" s="37" t="s">
        <v>21</v>
      </c>
      <c r="AE7" s="37" t="s">
        <v>22</v>
      </c>
      <c r="AG7" s="37" t="s">
        <v>23</v>
      </c>
    </row>
    <row r="8" spans="1:33" ht="12.75">
      <c r="A8" s="2" t="s">
        <v>6</v>
      </c>
      <c r="B8" s="2" t="s">
        <v>5</v>
      </c>
      <c r="C8" s="2" t="s">
        <v>2</v>
      </c>
      <c r="D8" s="2" t="s">
        <v>3</v>
      </c>
      <c r="E8" s="2" t="s">
        <v>4</v>
      </c>
      <c r="G8" s="2" t="s">
        <v>2</v>
      </c>
      <c r="H8" s="2" t="s">
        <v>3</v>
      </c>
      <c r="I8" s="2" t="s">
        <v>4</v>
      </c>
      <c r="K8" s="2" t="s">
        <v>2</v>
      </c>
      <c r="L8" s="2" t="s">
        <v>3</v>
      </c>
      <c r="M8" s="2" t="s">
        <v>4</v>
      </c>
      <c r="O8" s="2" t="s">
        <v>10</v>
      </c>
      <c r="P8" s="2" t="s">
        <v>11</v>
      </c>
      <c r="R8" s="38"/>
      <c r="T8" s="2" t="s">
        <v>15</v>
      </c>
      <c r="U8" s="2" t="s">
        <v>16</v>
      </c>
      <c r="V8" s="2" t="s">
        <v>12</v>
      </c>
      <c r="X8" s="2" t="s">
        <v>3</v>
      </c>
      <c r="Y8" s="2" t="s">
        <v>18</v>
      </c>
      <c r="Z8" s="2" t="s">
        <v>19</v>
      </c>
      <c r="AA8" s="2" t="s">
        <v>20</v>
      </c>
      <c r="AC8" s="38"/>
      <c r="AE8" s="38"/>
      <c r="AG8" s="38"/>
    </row>
    <row r="9" spans="1:33" ht="12.75">
      <c r="A9" s="1">
        <v>11</v>
      </c>
      <c r="B9" s="1" t="s">
        <v>66</v>
      </c>
      <c r="C9" s="1">
        <v>0</v>
      </c>
      <c r="D9" s="1">
        <v>0</v>
      </c>
      <c r="E9" s="7" t="str">
        <f>IF(D9=0,"0",(C9/D9))</f>
        <v>0</v>
      </c>
      <c r="G9" s="1">
        <v>1</v>
      </c>
      <c r="H9" s="1">
        <v>5</v>
      </c>
      <c r="I9" s="7">
        <f>IF(H9=0,"0",(G9/H9))</f>
        <v>0.2</v>
      </c>
      <c r="K9" s="1">
        <v>2</v>
      </c>
      <c r="L9" s="1">
        <v>2</v>
      </c>
      <c r="M9" s="7">
        <f>IF(L9=0,"0",(K9/L9))</f>
        <v>1</v>
      </c>
      <c r="O9" s="1">
        <v>2</v>
      </c>
      <c r="P9" s="1">
        <v>1</v>
      </c>
      <c r="R9" s="1">
        <v>1</v>
      </c>
      <c r="T9" s="1">
        <v>2</v>
      </c>
      <c r="U9" s="1">
        <v>0</v>
      </c>
      <c r="V9" s="1">
        <v>2</v>
      </c>
      <c r="X9" s="1">
        <v>2</v>
      </c>
      <c r="Y9" s="1">
        <v>1</v>
      </c>
      <c r="Z9" s="1">
        <v>0</v>
      </c>
      <c r="AA9" s="1">
        <v>0</v>
      </c>
      <c r="AC9" s="1">
        <v>4</v>
      </c>
      <c r="AE9" s="1">
        <f>(C9*3)+(G9*2)+K9</f>
        <v>4</v>
      </c>
      <c r="AG9" s="12">
        <f>C9-D9+G9-H9+K9-L9+(O9*2)+P9-R9-T9-U9-V9+(X9*2)+Y9+Z9+(AA9*3)+AE9</f>
        <v>5</v>
      </c>
    </row>
    <row r="10" spans="1:33" ht="12.75">
      <c r="A10" s="1">
        <v>15</v>
      </c>
      <c r="B10" s="1" t="s">
        <v>67</v>
      </c>
      <c r="C10" s="1">
        <v>1</v>
      </c>
      <c r="D10" s="1">
        <v>3</v>
      </c>
      <c r="E10" s="7">
        <f aca="true" t="shared" si="0" ref="E10:E28">IF(D10=0,"0",(C10/D10))</f>
        <v>0.3333333333333333</v>
      </c>
      <c r="G10" s="1">
        <v>1</v>
      </c>
      <c r="H10" s="1">
        <v>3</v>
      </c>
      <c r="I10" s="7">
        <f aca="true" t="shared" si="1" ref="I10:I28">IF(H10=0,"0",(G10/H10))</f>
        <v>0.3333333333333333</v>
      </c>
      <c r="K10" s="1">
        <v>0</v>
      </c>
      <c r="L10" s="1">
        <v>0</v>
      </c>
      <c r="M10" s="7" t="str">
        <f aca="true" t="shared" si="2" ref="M10:M28">IF(L10=0,"0",(K10/L10))</f>
        <v>0</v>
      </c>
      <c r="O10" s="1">
        <v>2</v>
      </c>
      <c r="P10" s="1">
        <v>4</v>
      </c>
      <c r="R10" s="1">
        <v>2</v>
      </c>
      <c r="T10" s="1">
        <v>4</v>
      </c>
      <c r="U10" s="1">
        <v>0</v>
      </c>
      <c r="V10" s="1">
        <v>1</v>
      </c>
      <c r="X10" s="1">
        <v>1</v>
      </c>
      <c r="Y10" s="1">
        <v>1</v>
      </c>
      <c r="Z10" s="1">
        <v>0</v>
      </c>
      <c r="AA10" s="1">
        <v>0</v>
      </c>
      <c r="AC10" s="1">
        <v>4</v>
      </c>
      <c r="AE10" s="1">
        <f aca="true" t="shared" si="3" ref="AE10:AE28">(C10*3)+(G10*2)+K10</f>
        <v>5</v>
      </c>
      <c r="AG10" s="12">
        <f aca="true" t="shared" si="4" ref="AG10:AG28">C10-D10+G10-H10+K10-L10+(O10*2)+P10-R10-T10-U10-V10+(X10*2)+Y10+Z10+(AA10*3)+AE10</f>
        <v>5</v>
      </c>
    </row>
    <row r="11" spans="1:33" ht="12.75">
      <c r="A11" s="1">
        <v>21</v>
      </c>
      <c r="B11" s="1" t="s">
        <v>68</v>
      </c>
      <c r="C11" s="1">
        <v>0</v>
      </c>
      <c r="D11" s="1">
        <v>0</v>
      </c>
      <c r="E11" s="7" t="str">
        <f t="shared" si="0"/>
        <v>0</v>
      </c>
      <c r="G11" s="1">
        <v>0</v>
      </c>
      <c r="H11" s="1">
        <v>5</v>
      </c>
      <c r="I11" s="7">
        <f t="shared" si="1"/>
        <v>0</v>
      </c>
      <c r="K11" s="1">
        <v>0</v>
      </c>
      <c r="L11" s="1">
        <v>0</v>
      </c>
      <c r="M11" s="7" t="str">
        <f t="shared" si="2"/>
        <v>0</v>
      </c>
      <c r="O11" s="1">
        <v>2</v>
      </c>
      <c r="P11" s="1">
        <v>1</v>
      </c>
      <c r="R11" s="1">
        <v>0</v>
      </c>
      <c r="T11" s="1">
        <v>0</v>
      </c>
      <c r="U11" s="1">
        <v>0</v>
      </c>
      <c r="V11" s="1">
        <v>0</v>
      </c>
      <c r="X11" s="1">
        <v>0</v>
      </c>
      <c r="Y11" s="1">
        <v>0</v>
      </c>
      <c r="Z11" s="1">
        <v>0</v>
      </c>
      <c r="AA11" s="1">
        <v>0</v>
      </c>
      <c r="AC11" s="1">
        <v>4</v>
      </c>
      <c r="AE11" s="1">
        <f t="shared" si="3"/>
        <v>0</v>
      </c>
      <c r="AG11" s="12">
        <f t="shared" si="4"/>
        <v>0</v>
      </c>
    </row>
    <row r="12" spans="1:33" ht="12.75">
      <c r="A12" s="1">
        <v>23</v>
      </c>
      <c r="B12" s="1" t="s">
        <v>69</v>
      </c>
      <c r="C12" s="1">
        <v>0</v>
      </c>
      <c r="D12" s="1">
        <v>2</v>
      </c>
      <c r="E12" s="7">
        <f t="shared" si="0"/>
        <v>0</v>
      </c>
      <c r="G12" s="1">
        <v>1</v>
      </c>
      <c r="H12" s="1">
        <v>6</v>
      </c>
      <c r="I12" s="7">
        <f t="shared" si="1"/>
        <v>0.16666666666666666</v>
      </c>
      <c r="K12" s="1">
        <v>2</v>
      </c>
      <c r="L12" s="1">
        <v>4</v>
      </c>
      <c r="M12" s="7">
        <f t="shared" si="2"/>
        <v>0.5</v>
      </c>
      <c r="O12" s="1">
        <v>1</v>
      </c>
      <c r="P12" s="1">
        <v>2</v>
      </c>
      <c r="R12" s="1">
        <v>3</v>
      </c>
      <c r="T12" s="1">
        <v>0</v>
      </c>
      <c r="U12" s="1">
        <v>0</v>
      </c>
      <c r="V12" s="1">
        <v>0</v>
      </c>
      <c r="X12" s="1">
        <v>0</v>
      </c>
      <c r="Y12" s="1">
        <v>2</v>
      </c>
      <c r="Z12" s="1">
        <v>2</v>
      </c>
      <c r="AA12" s="1">
        <v>0</v>
      </c>
      <c r="AC12" s="1">
        <v>4</v>
      </c>
      <c r="AE12" s="1">
        <f t="shared" si="3"/>
        <v>4</v>
      </c>
      <c r="AG12" s="12">
        <f t="shared" si="4"/>
        <v>0</v>
      </c>
    </row>
    <row r="13" spans="1:33" ht="12.75">
      <c r="A13" s="1">
        <v>25</v>
      </c>
      <c r="B13" s="1" t="s">
        <v>70</v>
      </c>
      <c r="C13" s="1">
        <v>1</v>
      </c>
      <c r="D13" s="1">
        <v>1</v>
      </c>
      <c r="E13" s="7">
        <f t="shared" si="0"/>
        <v>1</v>
      </c>
      <c r="G13" s="1">
        <v>0</v>
      </c>
      <c r="H13" s="1">
        <v>1</v>
      </c>
      <c r="I13" s="7">
        <f t="shared" si="1"/>
        <v>0</v>
      </c>
      <c r="K13" s="1">
        <v>1</v>
      </c>
      <c r="L13" s="1">
        <v>3</v>
      </c>
      <c r="M13" s="7">
        <f t="shared" si="2"/>
        <v>0.3333333333333333</v>
      </c>
      <c r="O13" s="1">
        <v>1</v>
      </c>
      <c r="P13" s="1">
        <v>1</v>
      </c>
      <c r="R13" s="1">
        <v>1</v>
      </c>
      <c r="T13" s="1">
        <v>0</v>
      </c>
      <c r="U13" s="1">
        <v>0</v>
      </c>
      <c r="V13" s="1">
        <v>0</v>
      </c>
      <c r="X13" s="1">
        <v>0</v>
      </c>
      <c r="Y13" s="1">
        <v>0</v>
      </c>
      <c r="Z13" s="1">
        <v>0</v>
      </c>
      <c r="AA13" s="1">
        <v>0</v>
      </c>
      <c r="AC13" s="1">
        <v>4</v>
      </c>
      <c r="AE13" s="1">
        <f t="shared" si="3"/>
        <v>4</v>
      </c>
      <c r="AG13" s="12">
        <f t="shared" si="4"/>
        <v>3</v>
      </c>
    </row>
    <row r="14" spans="1:33" ht="12.75">
      <c r="A14" s="1">
        <v>31</v>
      </c>
      <c r="B14" s="1" t="s">
        <v>76</v>
      </c>
      <c r="C14" s="1">
        <v>0</v>
      </c>
      <c r="D14" s="1">
        <v>2</v>
      </c>
      <c r="E14" s="7">
        <f t="shared" si="0"/>
        <v>0</v>
      </c>
      <c r="G14" s="1">
        <v>0</v>
      </c>
      <c r="H14" s="1">
        <v>0</v>
      </c>
      <c r="I14" s="7" t="str">
        <f t="shared" si="1"/>
        <v>0</v>
      </c>
      <c r="K14" s="1">
        <v>0</v>
      </c>
      <c r="L14" s="1">
        <v>0</v>
      </c>
      <c r="M14" s="7" t="str">
        <f t="shared" si="2"/>
        <v>0</v>
      </c>
      <c r="O14" s="1">
        <v>1</v>
      </c>
      <c r="P14" s="1">
        <v>0</v>
      </c>
      <c r="R14" s="1">
        <v>0</v>
      </c>
      <c r="T14" s="1">
        <v>0</v>
      </c>
      <c r="U14" s="1">
        <v>0</v>
      </c>
      <c r="V14" s="1">
        <v>0</v>
      </c>
      <c r="X14" s="1">
        <v>0</v>
      </c>
      <c r="Y14" s="1">
        <v>0</v>
      </c>
      <c r="Z14" s="1">
        <v>0</v>
      </c>
      <c r="AA14" s="1">
        <v>0</v>
      </c>
      <c r="AC14" s="1">
        <v>4</v>
      </c>
      <c r="AE14" s="1">
        <f t="shared" si="3"/>
        <v>0</v>
      </c>
      <c r="AG14" s="12">
        <f t="shared" si="4"/>
        <v>0</v>
      </c>
    </row>
    <row r="15" spans="1:33" ht="12.75">
      <c r="A15" s="1">
        <v>41</v>
      </c>
      <c r="B15" s="19" t="s">
        <v>71</v>
      </c>
      <c r="C15" s="1">
        <v>0</v>
      </c>
      <c r="D15" s="1">
        <v>0</v>
      </c>
      <c r="E15" s="7" t="str">
        <f t="shared" si="0"/>
        <v>0</v>
      </c>
      <c r="G15" s="1">
        <v>4</v>
      </c>
      <c r="H15" s="1">
        <v>10</v>
      </c>
      <c r="I15" s="7">
        <f t="shared" si="1"/>
        <v>0.4</v>
      </c>
      <c r="K15" s="1">
        <v>0</v>
      </c>
      <c r="L15" s="1">
        <v>3</v>
      </c>
      <c r="M15" s="7">
        <f t="shared" si="2"/>
        <v>0</v>
      </c>
      <c r="O15" s="1">
        <v>2</v>
      </c>
      <c r="P15" s="1">
        <v>1</v>
      </c>
      <c r="R15" s="1">
        <v>1</v>
      </c>
      <c r="T15" s="1">
        <v>1</v>
      </c>
      <c r="U15" s="1">
        <v>1</v>
      </c>
      <c r="V15" s="1">
        <v>3</v>
      </c>
      <c r="X15" s="1">
        <v>1</v>
      </c>
      <c r="Y15" s="1">
        <v>1</v>
      </c>
      <c r="Z15" s="1">
        <v>2</v>
      </c>
      <c r="AA15" s="1">
        <v>0</v>
      </c>
      <c r="AC15" s="1">
        <v>4</v>
      </c>
      <c r="AE15" s="1">
        <f t="shared" si="3"/>
        <v>8</v>
      </c>
      <c r="AG15" s="12">
        <f t="shared" si="4"/>
        <v>3</v>
      </c>
    </row>
    <row r="16" spans="1:33" ht="12.75">
      <c r="A16" s="1">
        <v>45</v>
      </c>
      <c r="B16" s="1" t="s">
        <v>72</v>
      </c>
      <c r="C16" s="1">
        <v>0</v>
      </c>
      <c r="D16" s="1">
        <v>0</v>
      </c>
      <c r="E16" s="7" t="str">
        <f t="shared" si="0"/>
        <v>0</v>
      </c>
      <c r="G16" s="1">
        <v>0</v>
      </c>
      <c r="H16" s="1">
        <v>0</v>
      </c>
      <c r="I16" s="7" t="str">
        <f t="shared" si="1"/>
        <v>0</v>
      </c>
      <c r="K16" s="1">
        <v>0</v>
      </c>
      <c r="L16" s="1">
        <v>0</v>
      </c>
      <c r="M16" s="7" t="str">
        <f t="shared" si="2"/>
        <v>0</v>
      </c>
      <c r="O16" s="1">
        <v>0</v>
      </c>
      <c r="P16" s="1">
        <v>0</v>
      </c>
      <c r="R16" s="1">
        <v>1</v>
      </c>
      <c r="T16" s="1">
        <v>0</v>
      </c>
      <c r="U16" s="1">
        <v>0</v>
      </c>
      <c r="V16" s="1">
        <v>0</v>
      </c>
      <c r="X16" s="1">
        <v>0</v>
      </c>
      <c r="Y16" s="1">
        <v>0</v>
      </c>
      <c r="Z16" s="1">
        <v>0</v>
      </c>
      <c r="AA16" s="1">
        <v>0</v>
      </c>
      <c r="AC16" s="1">
        <v>1</v>
      </c>
      <c r="AE16" s="1">
        <f t="shared" si="3"/>
        <v>0</v>
      </c>
      <c r="AG16" s="12">
        <f t="shared" si="4"/>
        <v>-1</v>
      </c>
    </row>
    <row r="17" spans="1:33" ht="12.75">
      <c r="A17" s="1">
        <v>51</v>
      </c>
      <c r="B17" s="1" t="s">
        <v>73</v>
      </c>
      <c r="C17" s="1">
        <v>0</v>
      </c>
      <c r="D17" s="1">
        <v>0</v>
      </c>
      <c r="E17" s="7" t="str">
        <f t="shared" si="0"/>
        <v>0</v>
      </c>
      <c r="G17" s="1">
        <v>0</v>
      </c>
      <c r="H17" s="1">
        <v>0</v>
      </c>
      <c r="I17" s="7" t="str">
        <f t="shared" si="1"/>
        <v>0</v>
      </c>
      <c r="K17" s="1">
        <v>0</v>
      </c>
      <c r="L17" s="1">
        <v>0</v>
      </c>
      <c r="M17" s="7" t="str">
        <f t="shared" si="2"/>
        <v>0</v>
      </c>
      <c r="O17" s="1">
        <v>0</v>
      </c>
      <c r="P17" s="1">
        <v>0</v>
      </c>
      <c r="R17" s="1">
        <v>0</v>
      </c>
      <c r="T17" s="1">
        <v>0</v>
      </c>
      <c r="U17" s="1">
        <v>0</v>
      </c>
      <c r="V17" s="1">
        <v>0</v>
      </c>
      <c r="X17" s="1">
        <v>0</v>
      </c>
      <c r="Y17" s="1">
        <v>0</v>
      </c>
      <c r="Z17" s="1">
        <v>0</v>
      </c>
      <c r="AA17" s="1">
        <v>0</v>
      </c>
      <c r="AC17" s="1">
        <v>1</v>
      </c>
      <c r="AE17" s="1">
        <f t="shared" si="3"/>
        <v>0</v>
      </c>
      <c r="AG17" s="12">
        <f t="shared" si="4"/>
        <v>0</v>
      </c>
    </row>
    <row r="18" spans="1:33" ht="12.75">
      <c r="A18" s="1">
        <v>53</v>
      </c>
      <c r="B18" s="1" t="s">
        <v>74</v>
      </c>
      <c r="C18" s="1">
        <v>0</v>
      </c>
      <c r="D18" s="1">
        <v>0</v>
      </c>
      <c r="E18" s="7" t="str">
        <f t="shared" si="0"/>
        <v>0</v>
      </c>
      <c r="G18" s="1">
        <v>0</v>
      </c>
      <c r="H18" s="1">
        <v>0</v>
      </c>
      <c r="I18" s="7" t="str">
        <f t="shared" si="1"/>
        <v>0</v>
      </c>
      <c r="K18" s="1">
        <v>0</v>
      </c>
      <c r="L18" s="1">
        <v>0</v>
      </c>
      <c r="M18" s="7" t="str">
        <f t="shared" si="2"/>
        <v>0</v>
      </c>
      <c r="O18" s="1">
        <v>0</v>
      </c>
      <c r="P18" s="1">
        <v>0</v>
      </c>
      <c r="R18" s="1">
        <v>0</v>
      </c>
      <c r="T18" s="1">
        <v>0</v>
      </c>
      <c r="U18" s="1">
        <v>0</v>
      </c>
      <c r="V18" s="1">
        <v>0</v>
      </c>
      <c r="X18" s="1">
        <v>0</v>
      </c>
      <c r="Y18" s="1">
        <v>0</v>
      </c>
      <c r="Z18" s="1">
        <v>0</v>
      </c>
      <c r="AA18" s="1">
        <v>0</v>
      </c>
      <c r="AC18" s="1">
        <v>0</v>
      </c>
      <c r="AE18" s="1">
        <f t="shared" si="3"/>
        <v>0</v>
      </c>
      <c r="AG18" s="12">
        <f t="shared" si="4"/>
        <v>0</v>
      </c>
    </row>
    <row r="19" spans="1:33" ht="12.75">
      <c r="A19" s="1">
        <v>55</v>
      </c>
      <c r="B19" s="4" t="s">
        <v>75</v>
      </c>
      <c r="C19" s="1">
        <v>0</v>
      </c>
      <c r="D19" s="1">
        <v>0</v>
      </c>
      <c r="E19" s="7" t="str">
        <f t="shared" si="0"/>
        <v>0</v>
      </c>
      <c r="G19" s="1">
        <v>1</v>
      </c>
      <c r="H19" s="1">
        <v>5</v>
      </c>
      <c r="I19" s="7">
        <f t="shared" si="1"/>
        <v>0.2</v>
      </c>
      <c r="K19" s="1">
        <v>0</v>
      </c>
      <c r="L19" s="1">
        <v>0</v>
      </c>
      <c r="M19" s="7" t="str">
        <f t="shared" si="2"/>
        <v>0</v>
      </c>
      <c r="O19" s="1">
        <v>2</v>
      </c>
      <c r="P19" s="1">
        <v>1</v>
      </c>
      <c r="R19" s="1">
        <v>2</v>
      </c>
      <c r="T19" s="1">
        <v>1</v>
      </c>
      <c r="U19" s="1">
        <v>0</v>
      </c>
      <c r="V19" s="1">
        <v>1</v>
      </c>
      <c r="X19" s="1">
        <v>0</v>
      </c>
      <c r="Y19" s="1">
        <v>0</v>
      </c>
      <c r="Z19" s="1">
        <v>0</v>
      </c>
      <c r="AA19" s="1">
        <v>1</v>
      </c>
      <c r="AC19" s="1">
        <v>4</v>
      </c>
      <c r="AE19" s="1">
        <f t="shared" si="3"/>
        <v>2</v>
      </c>
      <c r="AG19" s="12">
        <f t="shared" si="4"/>
        <v>2</v>
      </c>
    </row>
    <row r="20" spans="1:33" ht="12.75">
      <c r="A20" s="1"/>
      <c r="B20" s="1"/>
      <c r="C20" s="1">
        <v>0</v>
      </c>
      <c r="D20" s="1">
        <v>0</v>
      </c>
      <c r="E20" s="7" t="str">
        <f t="shared" si="0"/>
        <v>0</v>
      </c>
      <c r="G20" s="1">
        <v>0</v>
      </c>
      <c r="H20" s="1">
        <v>0</v>
      </c>
      <c r="I20" s="7" t="str">
        <f t="shared" si="1"/>
        <v>0</v>
      </c>
      <c r="K20" s="1">
        <v>0</v>
      </c>
      <c r="L20" s="1">
        <v>0</v>
      </c>
      <c r="M20" s="7" t="str">
        <f t="shared" si="2"/>
        <v>0</v>
      </c>
      <c r="O20" s="1">
        <v>0</v>
      </c>
      <c r="P20" s="1">
        <v>0</v>
      </c>
      <c r="R20" s="1">
        <v>0</v>
      </c>
      <c r="T20" s="1">
        <v>0</v>
      </c>
      <c r="U20" s="1">
        <v>0</v>
      </c>
      <c r="V20" s="1">
        <v>0</v>
      </c>
      <c r="X20" s="1">
        <v>0</v>
      </c>
      <c r="Y20" s="1">
        <v>0</v>
      </c>
      <c r="Z20" s="1">
        <v>0</v>
      </c>
      <c r="AA20" s="1">
        <v>0</v>
      </c>
      <c r="AC20" s="1">
        <v>0</v>
      </c>
      <c r="AE20" s="1">
        <f t="shared" si="3"/>
        <v>0</v>
      </c>
      <c r="AG20" s="12">
        <f t="shared" si="4"/>
        <v>0</v>
      </c>
    </row>
    <row r="21" spans="1:33" ht="12.75">
      <c r="A21" s="1"/>
      <c r="B21" s="1"/>
      <c r="C21" s="1">
        <v>0</v>
      </c>
      <c r="D21" s="1">
        <v>0</v>
      </c>
      <c r="E21" s="7" t="str">
        <f t="shared" si="0"/>
        <v>0</v>
      </c>
      <c r="G21" s="1">
        <v>0</v>
      </c>
      <c r="H21" s="1">
        <v>0</v>
      </c>
      <c r="I21" s="7" t="str">
        <f t="shared" si="1"/>
        <v>0</v>
      </c>
      <c r="K21" s="1">
        <v>0</v>
      </c>
      <c r="L21" s="1">
        <v>0</v>
      </c>
      <c r="M21" s="7" t="str">
        <f t="shared" si="2"/>
        <v>0</v>
      </c>
      <c r="O21" s="1">
        <v>0</v>
      </c>
      <c r="P21" s="1">
        <v>0</v>
      </c>
      <c r="R21" s="1">
        <v>0</v>
      </c>
      <c r="T21" s="1">
        <v>0</v>
      </c>
      <c r="U21" s="1">
        <v>0</v>
      </c>
      <c r="V21" s="1">
        <v>0</v>
      </c>
      <c r="X21" s="1">
        <v>0</v>
      </c>
      <c r="Y21" s="1">
        <v>0</v>
      </c>
      <c r="Z21" s="1">
        <v>0</v>
      </c>
      <c r="AA21" s="1">
        <v>0</v>
      </c>
      <c r="AC21" s="1">
        <v>0</v>
      </c>
      <c r="AE21" s="1">
        <f t="shared" si="3"/>
        <v>0</v>
      </c>
      <c r="AG21" s="12">
        <f t="shared" si="4"/>
        <v>0</v>
      </c>
    </row>
    <row r="22" spans="1:33" ht="12.75">
      <c r="A22" s="1"/>
      <c r="B22" s="1"/>
      <c r="C22" s="1">
        <v>0</v>
      </c>
      <c r="D22" s="1">
        <v>0</v>
      </c>
      <c r="E22" s="7" t="str">
        <f t="shared" si="0"/>
        <v>0</v>
      </c>
      <c r="G22" s="1">
        <v>0</v>
      </c>
      <c r="H22" s="1">
        <v>0</v>
      </c>
      <c r="I22" s="7" t="str">
        <f t="shared" si="1"/>
        <v>0</v>
      </c>
      <c r="K22" s="1">
        <v>0</v>
      </c>
      <c r="L22" s="1">
        <v>0</v>
      </c>
      <c r="M22" s="7" t="str">
        <f t="shared" si="2"/>
        <v>0</v>
      </c>
      <c r="O22" s="1">
        <v>0</v>
      </c>
      <c r="P22" s="1">
        <v>0</v>
      </c>
      <c r="R22" s="1">
        <v>0</v>
      </c>
      <c r="T22" s="1">
        <v>0</v>
      </c>
      <c r="U22" s="1">
        <v>0</v>
      </c>
      <c r="V22" s="1">
        <v>0</v>
      </c>
      <c r="X22" s="1">
        <v>0</v>
      </c>
      <c r="Y22" s="1">
        <v>0</v>
      </c>
      <c r="Z22" s="1">
        <v>0</v>
      </c>
      <c r="AA22" s="1">
        <v>0</v>
      </c>
      <c r="AC22" s="1">
        <v>0</v>
      </c>
      <c r="AE22" s="1">
        <f t="shared" si="3"/>
        <v>0</v>
      </c>
      <c r="AG22" s="12">
        <f t="shared" si="4"/>
        <v>0</v>
      </c>
    </row>
    <row r="23" spans="1:33" ht="12.75">
      <c r="A23" s="1"/>
      <c r="B23" s="1"/>
      <c r="C23" s="1"/>
      <c r="D23" s="1"/>
      <c r="E23" s="7"/>
      <c r="G23" s="1"/>
      <c r="H23" s="1"/>
      <c r="I23" s="7"/>
      <c r="K23" s="1"/>
      <c r="L23" s="1"/>
      <c r="M23" s="7"/>
      <c r="O23" s="1"/>
      <c r="P23" s="1"/>
      <c r="R23" s="1"/>
      <c r="T23" s="1"/>
      <c r="U23" s="1"/>
      <c r="V23" s="1"/>
      <c r="X23" s="1"/>
      <c r="Y23" s="1"/>
      <c r="Z23" s="1"/>
      <c r="AA23" s="1"/>
      <c r="AC23" s="1"/>
      <c r="AE23" s="1"/>
      <c r="AG23" s="12"/>
    </row>
    <row r="24" spans="1:33" ht="12.75">
      <c r="A24" s="1"/>
      <c r="B24" s="1"/>
      <c r="C24" s="1"/>
      <c r="D24" s="1"/>
      <c r="E24" s="7"/>
      <c r="G24" s="1"/>
      <c r="H24" s="1"/>
      <c r="I24" s="7"/>
      <c r="K24" s="1"/>
      <c r="L24" s="1"/>
      <c r="M24" s="7"/>
      <c r="O24" s="1"/>
      <c r="P24" s="1"/>
      <c r="R24" s="1"/>
      <c r="T24" s="1"/>
      <c r="U24" s="1"/>
      <c r="V24" s="1"/>
      <c r="X24" s="1"/>
      <c r="Y24" s="1"/>
      <c r="Z24" s="1"/>
      <c r="AA24" s="1"/>
      <c r="AC24" s="1"/>
      <c r="AE24" s="1"/>
      <c r="AG24" s="12"/>
    </row>
    <row r="25" spans="1:33" ht="12.75">
      <c r="A25" s="1"/>
      <c r="B25" s="1"/>
      <c r="C25" s="1"/>
      <c r="D25" s="1"/>
      <c r="E25" s="7"/>
      <c r="G25" s="1"/>
      <c r="H25" s="1"/>
      <c r="I25" s="7"/>
      <c r="K25" s="1"/>
      <c r="L25" s="1"/>
      <c r="M25" s="7"/>
      <c r="O25" s="1"/>
      <c r="P25" s="1"/>
      <c r="R25" s="1"/>
      <c r="T25" s="1"/>
      <c r="U25" s="1"/>
      <c r="V25" s="1"/>
      <c r="X25" s="1"/>
      <c r="Y25" s="1"/>
      <c r="Z25" s="1"/>
      <c r="AA25" s="1"/>
      <c r="AC25" s="1"/>
      <c r="AE25" s="1"/>
      <c r="AG25" s="12"/>
    </row>
    <row r="26" spans="1:33" ht="12.75">
      <c r="A26" s="28" t="s">
        <v>7</v>
      </c>
      <c r="B26" s="29"/>
      <c r="C26" s="1"/>
      <c r="D26" s="1"/>
      <c r="E26" s="7"/>
      <c r="G26" s="1"/>
      <c r="H26" s="1"/>
      <c r="I26" s="7"/>
      <c r="K26" s="1"/>
      <c r="L26" s="1"/>
      <c r="M26" s="7"/>
      <c r="O26" s="1"/>
      <c r="P26" s="1"/>
      <c r="R26" s="1"/>
      <c r="T26" s="1"/>
      <c r="U26" s="1"/>
      <c r="V26" s="1"/>
      <c r="X26" s="1"/>
      <c r="Y26" s="1"/>
      <c r="Z26" s="1"/>
      <c r="AA26" s="1"/>
      <c r="AC26" s="1"/>
      <c r="AE26" s="1"/>
      <c r="AG26" s="12"/>
    </row>
    <row r="27" spans="1:33" ht="12.75">
      <c r="A27" s="28" t="s">
        <v>43</v>
      </c>
      <c r="B27" s="29"/>
      <c r="C27" s="1">
        <f>SUM(C9:C24)</f>
        <v>2</v>
      </c>
      <c r="D27" s="1">
        <f>SUM(D9:D24)</f>
        <v>8</v>
      </c>
      <c r="E27" s="7">
        <f t="shared" si="0"/>
        <v>0.25</v>
      </c>
      <c r="G27" s="1">
        <f>SUM(G9:G24)</f>
        <v>8</v>
      </c>
      <c r="H27" s="1">
        <f>SUM(H9:H24)</f>
        <v>35</v>
      </c>
      <c r="I27" s="7">
        <f t="shared" si="1"/>
        <v>0.22857142857142856</v>
      </c>
      <c r="K27" s="1">
        <f>SUM(K9:K24)</f>
        <v>5</v>
      </c>
      <c r="L27" s="1">
        <f>SUM(L9:L24)</f>
        <v>12</v>
      </c>
      <c r="M27" s="7">
        <f t="shared" si="2"/>
        <v>0.4166666666666667</v>
      </c>
      <c r="O27" s="1">
        <f>SUM(O9:O24)</f>
        <v>13</v>
      </c>
      <c r="P27" s="1">
        <f>SUM(P9:P24)</f>
        <v>11</v>
      </c>
      <c r="R27" s="1">
        <f>SUM(R9:R24)</f>
        <v>11</v>
      </c>
      <c r="T27" s="1">
        <f>SUM(T9:T24)</f>
        <v>8</v>
      </c>
      <c r="U27" s="1">
        <f>SUM(U9:U24)</f>
        <v>1</v>
      </c>
      <c r="V27" s="1">
        <f>SUM(V9:V24)</f>
        <v>7</v>
      </c>
      <c r="X27" s="1">
        <f>SUM(X9:X24)</f>
        <v>4</v>
      </c>
      <c r="Y27" s="1">
        <f>SUM(Y9:Y24)</f>
        <v>5</v>
      </c>
      <c r="Z27" s="1">
        <f>SUM(Z9:Z24)</f>
        <v>4</v>
      </c>
      <c r="AA27" s="1">
        <f>SUM(AA9:AA24)</f>
        <v>1</v>
      </c>
      <c r="AC27" s="1"/>
      <c r="AE27" s="1">
        <f t="shared" si="3"/>
        <v>27</v>
      </c>
      <c r="AG27" s="12">
        <f t="shared" si="4"/>
        <v>17</v>
      </c>
    </row>
    <row r="28" spans="1:33" ht="12.75">
      <c r="A28" s="28" t="str">
        <f>C3</f>
        <v>Stanton</v>
      </c>
      <c r="B28" s="29"/>
      <c r="C28" s="1">
        <v>6</v>
      </c>
      <c r="D28" s="1">
        <v>17</v>
      </c>
      <c r="E28" s="7">
        <f t="shared" si="0"/>
        <v>0.35294117647058826</v>
      </c>
      <c r="G28" s="1">
        <v>17</v>
      </c>
      <c r="H28" s="1">
        <v>41</v>
      </c>
      <c r="I28" s="7">
        <f t="shared" si="1"/>
        <v>0.4146341463414634</v>
      </c>
      <c r="K28" s="1">
        <v>6</v>
      </c>
      <c r="L28" s="1">
        <v>8</v>
      </c>
      <c r="M28" s="7">
        <f t="shared" si="2"/>
        <v>0.75</v>
      </c>
      <c r="O28" s="1">
        <v>14</v>
      </c>
      <c r="P28" s="1">
        <v>18</v>
      </c>
      <c r="R28" s="1">
        <v>11</v>
      </c>
      <c r="T28" s="1">
        <v>9</v>
      </c>
      <c r="U28" s="1">
        <v>0</v>
      </c>
      <c r="V28" s="1">
        <v>0</v>
      </c>
      <c r="X28" s="1">
        <v>9</v>
      </c>
      <c r="Y28" s="1">
        <v>16</v>
      </c>
      <c r="Z28" s="1">
        <v>0</v>
      </c>
      <c r="AA28" s="1">
        <v>0</v>
      </c>
      <c r="AC28" s="1"/>
      <c r="AE28" s="1">
        <f t="shared" si="3"/>
        <v>58</v>
      </c>
      <c r="AG28" s="12">
        <f t="shared" si="4"/>
        <v>81</v>
      </c>
    </row>
  </sheetData>
  <sheetProtection/>
  <mergeCells count="19">
    <mergeCell ref="H1:V1"/>
    <mergeCell ref="AB2:AG2"/>
    <mergeCell ref="C3:G3"/>
    <mergeCell ref="X4:AA4"/>
    <mergeCell ref="A27:B27"/>
    <mergeCell ref="A28:B28"/>
    <mergeCell ref="AC7:AC8"/>
    <mergeCell ref="AE7:AE8"/>
    <mergeCell ref="X7:AA7"/>
    <mergeCell ref="R7:R8"/>
    <mergeCell ref="AG7:AG8"/>
    <mergeCell ref="A26:B26"/>
    <mergeCell ref="X5:AA5"/>
    <mergeCell ref="A7:B7"/>
    <mergeCell ref="C7:E7"/>
    <mergeCell ref="G7:I7"/>
    <mergeCell ref="T7:V7"/>
    <mergeCell ref="K7:M7"/>
    <mergeCell ref="O7:P7"/>
  </mergeCells>
  <printOptions/>
  <pageMargins left="0.25" right="0.25" top="1" bottom="1" header="0.5" footer="0.5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G28"/>
  <sheetViews>
    <sheetView workbookViewId="0" topLeftCell="A1">
      <selection activeCell="R27" sqref="R27"/>
    </sheetView>
  </sheetViews>
  <sheetFormatPr defaultColWidth="11.00390625" defaultRowHeight="12.75"/>
  <cols>
    <col min="1" max="1" width="2.75390625" style="0" customWidth="1"/>
    <col min="2" max="2" width="16.75390625" style="0" customWidth="1"/>
    <col min="3" max="4" width="2.75390625" style="0" customWidth="1"/>
    <col min="5" max="5" width="4.625" style="0" customWidth="1"/>
    <col min="6" max="6" width="1.75390625" style="0" customWidth="1"/>
    <col min="7" max="8" width="2.75390625" style="0" customWidth="1"/>
    <col min="9" max="9" width="4.625" style="0" customWidth="1"/>
    <col min="10" max="10" width="1.75390625" style="0" customWidth="1"/>
    <col min="11" max="12" width="2.75390625" style="0" customWidth="1"/>
    <col min="13" max="13" width="4.625" style="0" customWidth="1"/>
    <col min="14" max="14" width="1.75390625" style="0" customWidth="1"/>
    <col min="15" max="16" width="2.75390625" style="0" customWidth="1"/>
    <col min="17" max="17" width="1.75390625" style="0" customWidth="1"/>
    <col min="18" max="18" width="2.75390625" style="0" customWidth="1"/>
    <col min="19" max="19" width="0.875" style="0" customWidth="1"/>
    <col min="20" max="22" width="2.75390625" style="0" customWidth="1"/>
    <col min="23" max="23" width="0.74609375" style="0" customWidth="1"/>
    <col min="24" max="27" width="2.75390625" style="0" customWidth="1"/>
    <col min="28" max="32" width="3.00390625" style="0" customWidth="1"/>
    <col min="33" max="33" width="5.75390625" style="0" customWidth="1"/>
  </cols>
  <sheetData>
    <row r="1" spans="8:22" ht="12.75">
      <c r="H1" s="26" t="s">
        <v>79</v>
      </c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</row>
    <row r="2" spans="2:33" ht="12.75">
      <c r="B2" t="s">
        <v>24</v>
      </c>
      <c r="AB2" s="34" t="s">
        <v>29</v>
      </c>
      <c r="AC2" s="43"/>
      <c r="AD2" s="43"/>
      <c r="AE2" s="43"/>
      <c r="AF2" s="43"/>
      <c r="AG2" s="44"/>
    </row>
    <row r="3" spans="2:33" ht="12.75">
      <c r="B3" t="s">
        <v>25</v>
      </c>
      <c r="C3" s="33" t="s">
        <v>54</v>
      </c>
      <c r="D3" s="33"/>
      <c r="E3" s="33"/>
      <c r="F3" s="33"/>
      <c r="G3" s="33"/>
      <c r="I3" t="s">
        <v>77</v>
      </c>
      <c r="K3" t="s">
        <v>86</v>
      </c>
      <c r="AB3" s="1">
        <v>1</v>
      </c>
      <c r="AC3" s="1">
        <v>2</v>
      </c>
      <c r="AD3" s="1">
        <v>3</v>
      </c>
      <c r="AE3" s="1">
        <v>4</v>
      </c>
      <c r="AF3" s="1" t="s">
        <v>27</v>
      </c>
      <c r="AG3" s="4" t="s">
        <v>28</v>
      </c>
    </row>
    <row r="4" spans="2:33" ht="12.75">
      <c r="B4" t="s">
        <v>26</v>
      </c>
      <c r="C4">
        <f>IF(AE27&gt;AE28,Stanton!C4+1,Stanton!C4+0)</f>
        <v>3</v>
      </c>
      <c r="D4" s="3" t="s">
        <v>30</v>
      </c>
      <c r="E4" s="9">
        <f>IF(AE27&lt;AE28,Stanton!E4+1,Stanton!E4+0)</f>
        <v>10</v>
      </c>
      <c r="F4" t="s">
        <v>31</v>
      </c>
      <c r="K4" t="s">
        <v>87</v>
      </c>
      <c r="X4" s="35" t="s">
        <v>43</v>
      </c>
      <c r="Y4" s="35"/>
      <c r="Z4" s="35"/>
      <c r="AA4" s="36"/>
      <c r="AB4" s="1">
        <v>8</v>
      </c>
      <c r="AC4" s="1">
        <v>13</v>
      </c>
      <c r="AD4" s="1">
        <v>12</v>
      </c>
      <c r="AE4" s="1">
        <v>4</v>
      </c>
      <c r="AF4" s="1"/>
      <c r="AG4" s="1">
        <f>SUM(AB4:AF4)</f>
        <v>37</v>
      </c>
    </row>
    <row r="5" spans="3:33" ht="12.75">
      <c r="C5" s="6">
        <f>IF(AE27&gt;AE28,1,0)</f>
        <v>0</v>
      </c>
      <c r="E5" s="6">
        <f>IF(AE27&lt;AE28,1,0)</f>
        <v>1</v>
      </c>
      <c r="X5" s="35" t="str">
        <f>C3</f>
        <v>Bloomfield</v>
      </c>
      <c r="Y5" s="35"/>
      <c r="Z5" s="35"/>
      <c r="AA5" s="36"/>
      <c r="AB5" s="1">
        <v>19</v>
      </c>
      <c r="AC5" s="1">
        <v>4</v>
      </c>
      <c r="AD5" s="1">
        <v>12</v>
      </c>
      <c r="AE5" s="1">
        <v>18</v>
      </c>
      <c r="AF5" s="1"/>
      <c r="AG5" s="1">
        <f>SUM(AB5:AF5)</f>
        <v>53</v>
      </c>
    </row>
    <row r="7" spans="1:33" ht="12.75">
      <c r="A7" s="28" t="s">
        <v>0</v>
      </c>
      <c r="B7" s="29"/>
      <c r="C7" s="28" t="s">
        <v>1</v>
      </c>
      <c r="D7" s="32"/>
      <c r="E7" s="39"/>
      <c r="G7" s="28" t="s">
        <v>8</v>
      </c>
      <c r="H7" s="32"/>
      <c r="I7" s="29"/>
      <c r="K7" s="40" t="s">
        <v>14</v>
      </c>
      <c r="L7" s="41"/>
      <c r="M7" s="42"/>
      <c r="O7" s="28" t="s">
        <v>9</v>
      </c>
      <c r="P7" s="29"/>
      <c r="R7" s="37" t="s">
        <v>12</v>
      </c>
      <c r="T7" s="40" t="s">
        <v>13</v>
      </c>
      <c r="U7" s="41"/>
      <c r="V7" s="42"/>
      <c r="X7" s="28" t="s">
        <v>17</v>
      </c>
      <c r="Y7" s="32"/>
      <c r="Z7" s="32"/>
      <c r="AA7" s="29"/>
      <c r="AC7" s="37" t="s">
        <v>21</v>
      </c>
      <c r="AE7" s="37" t="s">
        <v>22</v>
      </c>
      <c r="AG7" s="37" t="s">
        <v>23</v>
      </c>
    </row>
    <row r="8" spans="1:33" ht="12.75">
      <c r="A8" s="2" t="s">
        <v>6</v>
      </c>
      <c r="B8" s="2" t="s">
        <v>5</v>
      </c>
      <c r="C8" s="2" t="s">
        <v>2</v>
      </c>
      <c r="D8" s="2" t="s">
        <v>3</v>
      </c>
      <c r="E8" s="2" t="s">
        <v>4</v>
      </c>
      <c r="G8" s="2" t="s">
        <v>2</v>
      </c>
      <c r="H8" s="2" t="s">
        <v>3</v>
      </c>
      <c r="I8" s="2" t="s">
        <v>4</v>
      </c>
      <c r="K8" s="2" t="s">
        <v>2</v>
      </c>
      <c r="L8" s="2" t="s">
        <v>3</v>
      </c>
      <c r="M8" s="2" t="s">
        <v>4</v>
      </c>
      <c r="O8" s="2" t="s">
        <v>10</v>
      </c>
      <c r="P8" s="2" t="s">
        <v>11</v>
      </c>
      <c r="R8" s="38"/>
      <c r="T8" s="2" t="s">
        <v>15</v>
      </c>
      <c r="U8" s="2" t="s">
        <v>16</v>
      </c>
      <c r="V8" s="2" t="s">
        <v>12</v>
      </c>
      <c r="X8" s="2" t="s">
        <v>3</v>
      </c>
      <c r="Y8" s="2" t="s">
        <v>18</v>
      </c>
      <c r="Z8" s="2" t="s">
        <v>19</v>
      </c>
      <c r="AA8" s="2" t="s">
        <v>20</v>
      </c>
      <c r="AC8" s="38"/>
      <c r="AE8" s="38"/>
      <c r="AG8" s="38"/>
    </row>
    <row r="9" spans="1:33" ht="12.75">
      <c r="A9" s="1">
        <v>11</v>
      </c>
      <c r="B9" s="1" t="s">
        <v>66</v>
      </c>
      <c r="C9" s="1">
        <v>2</v>
      </c>
      <c r="D9" s="1">
        <v>3</v>
      </c>
      <c r="E9" s="7">
        <f>IF(D9=0,"0",(C9/D9))</f>
        <v>0.6666666666666666</v>
      </c>
      <c r="G9" s="1">
        <v>1</v>
      </c>
      <c r="H9" s="1">
        <v>1</v>
      </c>
      <c r="I9" s="7">
        <f>IF(H9=0,"0",(G9/H9))</f>
        <v>1</v>
      </c>
      <c r="K9" s="1">
        <v>2</v>
      </c>
      <c r="L9" s="1">
        <v>2</v>
      </c>
      <c r="M9" s="7">
        <f>IF(L9=0,"0",(K9/L9))</f>
        <v>1</v>
      </c>
      <c r="O9" s="1">
        <v>1</v>
      </c>
      <c r="P9" s="1">
        <v>1</v>
      </c>
      <c r="R9" s="1">
        <v>0</v>
      </c>
      <c r="T9" s="1">
        <v>1</v>
      </c>
      <c r="U9" s="1">
        <v>2</v>
      </c>
      <c r="V9" s="1">
        <v>1</v>
      </c>
      <c r="X9" s="1">
        <v>1</v>
      </c>
      <c r="Y9" s="1">
        <v>2</v>
      </c>
      <c r="Z9" s="1">
        <v>0</v>
      </c>
      <c r="AA9" s="1">
        <v>0</v>
      </c>
      <c r="AC9" s="1">
        <v>4</v>
      </c>
      <c r="AE9" s="1">
        <f>(C9*3)+(G9*2)+K9</f>
        <v>10</v>
      </c>
      <c r="AG9" s="12">
        <f>C9-D9+G9-H9+K9-L9+(O9*2)+P9-R9-T9-U9-V9+(X9*2)+Y9+Z9+(AA9*3)+AE9</f>
        <v>12</v>
      </c>
    </row>
    <row r="10" spans="1:33" ht="12.75">
      <c r="A10" s="1">
        <v>15</v>
      </c>
      <c r="B10" s="1" t="s">
        <v>67</v>
      </c>
      <c r="C10" s="1">
        <v>0</v>
      </c>
      <c r="D10" s="1">
        <v>1</v>
      </c>
      <c r="E10" s="7">
        <f aca="true" t="shared" si="0" ref="E10:E28">IF(D10=0,"0",(C10/D10))</f>
        <v>0</v>
      </c>
      <c r="G10" s="1">
        <v>3</v>
      </c>
      <c r="H10" s="1">
        <v>4</v>
      </c>
      <c r="I10" s="7">
        <f aca="true" t="shared" si="1" ref="I10:I28">IF(H10=0,"0",(G10/H10))</f>
        <v>0.75</v>
      </c>
      <c r="K10" s="1">
        <v>1</v>
      </c>
      <c r="L10" s="1">
        <v>2</v>
      </c>
      <c r="M10" s="7">
        <f aca="true" t="shared" si="2" ref="M10:M28">IF(L10=0,"0",(K10/L10))</f>
        <v>0.5</v>
      </c>
      <c r="O10" s="1">
        <v>1</v>
      </c>
      <c r="P10" s="1">
        <v>2</v>
      </c>
      <c r="R10" s="1">
        <v>5</v>
      </c>
      <c r="T10" s="1">
        <v>1</v>
      </c>
      <c r="U10" s="1">
        <v>0</v>
      </c>
      <c r="V10" s="1">
        <v>0</v>
      </c>
      <c r="X10" s="1">
        <v>4</v>
      </c>
      <c r="Y10" s="1">
        <v>1</v>
      </c>
      <c r="Z10" s="1">
        <v>2</v>
      </c>
      <c r="AA10" s="1">
        <v>0</v>
      </c>
      <c r="AC10" s="1">
        <v>4</v>
      </c>
      <c r="AE10" s="1">
        <f aca="true" t="shared" si="3" ref="AE10:AE28">(C10*3)+(G10*2)+K10</f>
        <v>7</v>
      </c>
      <c r="AG10" s="12">
        <f aca="true" t="shared" si="4" ref="AG10:AG28">C10-D10+G10-H10+K10-L10+(O10*2)+P10-R10-T10-U10-V10+(X10*2)+Y10+Z10+(AA10*3)+AE10</f>
        <v>13</v>
      </c>
    </row>
    <row r="11" spans="1:33" ht="12.75">
      <c r="A11" s="1">
        <v>21</v>
      </c>
      <c r="B11" s="1" t="s">
        <v>68</v>
      </c>
      <c r="C11" s="1">
        <v>0</v>
      </c>
      <c r="D11" s="1">
        <v>1</v>
      </c>
      <c r="E11" s="7">
        <f t="shared" si="0"/>
        <v>0</v>
      </c>
      <c r="G11" s="1">
        <v>1</v>
      </c>
      <c r="H11" s="1">
        <v>3</v>
      </c>
      <c r="I11" s="7">
        <f t="shared" si="1"/>
        <v>0.3333333333333333</v>
      </c>
      <c r="K11" s="1">
        <v>0</v>
      </c>
      <c r="L11" s="1">
        <v>2</v>
      </c>
      <c r="M11" s="7">
        <f t="shared" si="2"/>
        <v>0</v>
      </c>
      <c r="O11" s="1">
        <v>2</v>
      </c>
      <c r="P11" s="1">
        <v>0</v>
      </c>
      <c r="R11" s="1">
        <v>4</v>
      </c>
      <c r="T11" s="1">
        <v>2</v>
      </c>
      <c r="U11" s="1">
        <v>0</v>
      </c>
      <c r="V11" s="1">
        <v>1</v>
      </c>
      <c r="X11" s="1">
        <v>0</v>
      </c>
      <c r="Y11" s="1">
        <v>1</v>
      </c>
      <c r="Z11" s="1">
        <v>0</v>
      </c>
      <c r="AA11" s="1">
        <v>0</v>
      </c>
      <c r="AC11" s="1">
        <v>4</v>
      </c>
      <c r="AE11" s="1">
        <f t="shared" si="3"/>
        <v>2</v>
      </c>
      <c r="AG11" s="12">
        <f t="shared" si="4"/>
        <v>-5</v>
      </c>
    </row>
    <row r="12" spans="1:33" ht="12.75">
      <c r="A12" s="1">
        <v>23</v>
      </c>
      <c r="B12" s="1" t="s">
        <v>69</v>
      </c>
      <c r="C12" s="1">
        <v>2</v>
      </c>
      <c r="D12" s="1">
        <v>7</v>
      </c>
      <c r="E12" s="7">
        <f t="shared" si="0"/>
        <v>0.2857142857142857</v>
      </c>
      <c r="G12" s="1">
        <v>1</v>
      </c>
      <c r="H12" s="1">
        <v>4</v>
      </c>
      <c r="I12" s="7">
        <f t="shared" si="1"/>
        <v>0.25</v>
      </c>
      <c r="K12" s="1">
        <v>0</v>
      </c>
      <c r="L12" s="1">
        <v>0</v>
      </c>
      <c r="M12" s="7" t="str">
        <f t="shared" si="2"/>
        <v>0</v>
      </c>
      <c r="O12" s="1">
        <v>2</v>
      </c>
      <c r="P12" s="1">
        <v>5</v>
      </c>
      <c r="R12" s="1">
        <v>2</v>
      </c>
      <c r="T12" s="1">
        <v>1</v>
      </c>
      <c r="U12" s="1">
        <v>0</v>
      </c>
      <c r="V12" s="1">
        <v>0</v>
      </c>
      <c r="X12" s="1">
        <v>1</v>
      </c>
      <c r="Y12" s="1">
        <v>0</v>
      </c>
      <c r="Z12" s="1">
        <v>2</v>
      </c>
      <c r="AA12" s="1">
        <v>0</v>
      </c>
      <c r="AC12" s="1">
        <v>4</v>
      </c>
      <c r="AE12" s="1">
        <f t="shared" si="3"/>
        <v>8</v>
      </c>
      <c r="AG12" s="12">
        <f t="shared" si="4"/>
        <v>10</v>
      </c>
    </row>
    <row r="13" spans="1:33" ht="12.75">
      <c r="A13" s="1">
        <v>25</v>
      </c>
      <c r="B13" s="1" t="s">
        <v>70</v>
      </c>
      <c r="C13" s="1">
        <v>0</v>
      </c>
      <c r="D13" s="1">
        <v>1</v>
      </c>
      <c r="E13" s="7">
        <f t="shared" si="0"/>
        <v>0</v>
      </c>
      <c r="G13" s="1">
        <v>1</v>
      </c>
      <c r="H13" s="1">
        <v>4</v>
      </c>
      <c r="I13" s="7">
        <f t="shared" si="1"/>
        <v>0.25</v>
      </c>
      <c r="K13" s="1">
        <v>0</v>
      </c>
      <c r="L13" s="1">
        <v>0</v>
      </c>
      <c r="M13" s="7" t="str">
        <f t="shared" si="2"/>
        <v>0</v>
      </c>
      <c r="O13" s="1">
        <v>0</v>
      </c>
      <c r="P13" s="1">
        <v>1</v>
      </c>
      <c r="R13" s="1">
        <v>0</v>
      </c>
      <c r="T13" s="1">
        <v>0</v>
      </c>
      <c r="U13" s="1">
        <v>0</v>
      </c>
      <c r="V13" s="1">
        <v>4</v>
      </c>
      <c r="X13" s="1">
        <v>1</v>
      </c>
      <c r="Y13" s="1">
        <v>1</v>
      </c>
      <c r="Z13" s="1">
        <v>0</v>
      </c>
      <c r="AA13" s="1">
        <v>0</v>
      </c>
      <c r="AC13" s="1">
        <v>4</v>
      </c>
      <c r="AE13" s="1">
        <f t="shared" si="3"/>
        <v>2</v>
      </c>
      <c r="AG13" s="12">
        <f t="shared" si="4"/>
        <v>-2</v>
      </c>
    </row>
    <row r="14" spans="1:33" ht="12.75">
      <c r="A14" s="1">
        <v>31</v>
      </c>
      <c r="B14" s="1" t="s">
        <v>76</v>
      </c>
      <c r="C14" s="1">
        <v>0</v>
      </c>
      <c r="D14" s="1">
        <v>1</v>
      </c>
      <c r="E14" s="7">
        <f t="shared" si="0"/>
        <v>0</v>
      </c>
      <c r="G14" s="1">
        <v>0</v>
      </c>
      <c r="H14" s="1">
        <v>1</v>
      </c>
      <c r="I14" s="7">
        <f t="shared" si="1"/>
        <v>0</v>
      </c>
      <c r="K14" s="1">
        <v>0</v>
      </c>
      <c r="L14" s="1">
        <v>0</v>
      </c>
      <c r="M14" s="7" t="str">
        <f t="shared" si="2"/>
        <v>0</v>
      </c>
      <c r="O14" s="1">
        <v>1</v>
      </c>
      <c r="P14" s="1">
        <v>1</v>
      </c>
      <c r="R14" s="1">
        <v>1</v>
      </c>
      <c r="T14" s="1">
        <v>2</v>
      </c>
      <c r="U14" s="1">
        <v>0</v>
      </c>
      <c r="V14" s="1">
        <v>0</v>
      </c>
      <c r="X14" s="1">
        <v>0</v>
      </c>
      <c r="Y14" s="1">
        <v>0</v>
      </c>
      <c r="Z14" s="1">
        <v>0</v>
      </c>
      <c r="AA14" s="1">
        <v>0</v>
      </c>
      <c r="AC14" s="1">
        <v>4</v>
      </c>
      <c r="AE14" s="1">
        <f t="shared" si="3"/>
        <v>0</v>
      </c>
      <c r="AG14" s="12">
        <f t="shared" si="4"/>
        <v>-2</v>
      </c>
    </row>
    <row r="15" spans="1:33" ht="12.75">
      <c r="A15" s="1">
        <v>41</v>
      </c>
      <c r="B15" s="19" t="s">
        <v>71</v>
      </c>
      <c r="C15" s="1">
        <v>0</v>
      </c>
      <c r="D15" s="1">
        <v>0</v>
      </c>
      <c r="E15" s="7" t="str">
        <f t="shared" si="0"/>
        <v>0</v>
      </c>
      <c r="G15" s="1">
        <v>4</v>
      </c>
      <c r="H15" s="1">
        <v>9</v>
      </c>
      <c r="I15" s="7">
        <f t="shared" si="1"/>
        <v>0.4444444444444444</v>
      </c>
      <c r="K15" s="1">
        <v>0</v>
      </c>
      <c r="L15" s="1">
        <v>0</v>
      </c>
      <c r="M15" s="7" t="str">
        <f t="shared" si="2"/>
        <v>0</v>
      </c>
      <c r="O15" s="1">
        <v>0</v>
      </c>
      <c r="P15" s="1">
        <v>9</v>
      </c>
      <c r="R15" s="1">
        <v>3</v>
      </c>
      <c r="T15" s="1">
        <v>2</v>
      </c>
      <c r="U15" s="1">
        <v>0</v>
      </c>
      <c r="V15" s="1">
        <v>2</v>
      </c>
      <c r="X15" s="1">
        <v>1</v>
      </c>
      <c r="Y15" s="1">
        <v>0</v>
      </c>
      <c r="Z15" s="1">
        <v>1</v>
      </c>
      <c r="AA15" s="1">
        <v>1</v>
      </c>
      <c r="AC15" s="1">
        <v>4</v>
      </c>
      <c r="AE15" s="1">
        <f t="shared" si="3"/>
        <v>8</v>
      </c>
      <c r="AG15" s="12">
        <f t="shared" si="4"/>
        <v>11</v>
      </c>
    </row>
    <row r="16" spans="1:33" ht="12.75">
      <c r="A16" s="1">
        <v>45</v>
      </c>
      <c r="B16" s="1" t="s">
        <v>72</v>
      </c>
      <c r="C16" s="1">
        <v>0</v>
      </c>
      <c r="D16" s="1">
        <v>0</v>
      </c>
      <c r="E16" s="7" t="str">
        <f t="shared" si="0"/>
        <v>0</v>
      </c>
      <c r="G16" s="1">
        <v>0</v>
      </c>
      <c r="H16" s="1">
        <v>0</v>
      </c>
      <c r="I16" s="7" t="str">
        <f t="shared" si="1"/>
        <v>0</v>
      </c>
      <c r="K16" s="1">
        <v>0</v>
      </c>
      <c r="L16" s="1">
        <v>0</v>
      </c>
      <c r="M16" s="7" t="str">
        <f t="shared" si="2"/>
        <v>0</v>
      </c>
      <c r="O16" s="1">
        <v>0</v>
      </c>
      <c r="P16" s="1">
        <v>0</v>
      </c>
      <c r="R16" s="1">
        <v>0</v>
      </c>
      <c r="T16" s="1">
        <v>0</v>
      </c>
      <c r="U16" s="1">
        <v>0</v>
      </c>
      <c r="V16" s="1">
        <v>0</v>
      </c>
      <c r="X16" s="1">
        <v>0</v>
      </c>
      <c r="Y16" s="1">
        <v>0</v>
      </c>
      <c r="Z16" s="1">
        <v>0</v>
      </c>
      <c r="AA16" s="1">
        <v>0</v>
      </c>
      <c r="AC16" s="1">
        <v>0</v>
      </c>
      <c r="AE16" s="1">
        <f t="shared" si="3"/>
        <v>0</v>
      </c>
      <c r="AG16" s="12">
        <f t="shared" si="4"/>
        <v>0</v>
      </c>
    </row>
    <row r="17" spans="1:33" ht="12.75">
      <c r="A17" s="1">
        <v>51</v>
      </c>
      <c r="B17" s="1" t="s">
        <v>73</v>
      </c>
      <c r="C17" s="1">
        <v>0</v>
      </c>
      <c r="D17" s="1">
        <v>0</v>
      </c>
      <c r="E17" s="7" t="str">
        <f t="shared" si="0"/>
        <v>0</v>
      </c>
      <c r="G17" s="1">
        <v>0</v>
      </c>
      <c r="H17" s="1">
        <v>0</v>
      </c>
      <c r="I17" s="7" t="str">
        <f t="shared" si="1"/>
        <v>0</v>
      </c>
      <c r="K17" s="1">
        <v>0</v>
      </c>
      <c r="L17" s="1">
        <v>0</v>
      </c>
      <c r="M17" s="7" t="str">
        <f t="shared" si="2"/>
        <v>0</v>
      </c>
      <c r="O17" s="1">
        <v>0</v>
      </c>
      <c r="P17" s="1">
        <v>0</v>
      </c>
      <c r="R17" s="1">
        <v>0</v>
      </c>
      <c r="T17" s="1">
        <v>0</v>
      </c>
      <c r="U17" s="1">
        <v>0</v>
      </c>
      <c r="V17" s="1">
        <v>0</v>
      </c>
      <c r="X17" s="1">
        <v>0</v>
      </c>
      <c r="Y17" s="1">
        <v>0</v>
      </c>
      <c r="Z17" s="1">
        <v>0</v>
      </c>
      <c r="AA17" s="1">
        <v>0</v>
      </c>
      <c r="AC17" s="1">
        <v>3</v>
      </c>
      <c r="AE17" s="1">
        <f t="shared" si="3"/>
        <v>0</v>
      </c>
      <c r="AG17" s="12">
        <f t="shared" si="4"/>
        <v>0</v>
      </c>
    </row>
    <row r="18" spans="1:33" ht="12.75">
      <c r="A18" s="1">
        <v>53</v>
      </c>
      <c r="B18" s="1" t="s">
        <v>74</v>
      </c>
      <c r="C18" s="1">
        <v>0</v>
      </c>
      <c r="D18" s="1">
        <v>0</v>
      </c>
      <c r="E18" s="7" t="str">
        <f t="shared" si="0"/>
        <v>0</v>
      </c>
      <c r="G18" s="1">
        <v>0</v>
      </c>
      <c r="H18" s="1">
        <v>0</v>
      </c>
      <c r="I18" s="7" t="str">
        <f t="shared" si="1"/>
        <v>0</v>
      </c>
      <c r="K18" s="1">
        <v>0</v>
      </c>
      <c r="L18" s="1">
        <v>0</v>
      </c>
      <c r="M18" s="7" t="str">
        <f t="shared" si="2"/>
        <v>0</v>
      </c>
      <c r="O18" s="1">
        <v>0</v>
      </c>
      <c r="P18" s="1">
        <v>0</v>
      </c>
      <c r="R18" s="1">
        <v>0</v>
      </c>
      <c r="T18" s="1">
        <v>0</v>
      </c>
      <c r="U18" s="1">
        <v>0</v>
      </c>
      <c r="V18" s="1">
        <v>0</v>
      </c>
      <c r="X18" s="1">
        <v>0</v>
      </c>
      <c r="Y18" s="1">
        <v>0</v>
      </c>
      <c r="Z18" s="1">
        <v>0</v>
      </c>
      <c r="AA18" s="1">
        <v>0</v>
      </c>
      <c r="AC18" s="1">
        <v>3</v>
      </c>
      <c r="AE18" s="1">
        <f t="shared" si="3"/>
        <v>0</v>
      </c>
      <c r="AG18" s="12">
        <f t="shared" si="4"/>
        <v>0</v>
      </c>
    </row>
    <row r="19" spans="1:33" ht="12.75">
      <c r="A19" s="1">
        <v>55</v>
      </c>
      <c r="B19" s="4" t="s">
        <v>75</v>
      </c>
      <c r="C19" s="1">
        <v>0</v>
      </c>
      <c r="D19" s="1">
        <v>0</v>
      </c>
      <c r="E19" s="7" t="str">
        <f t="shared" si="0"/>
        <v>0</v>
      </c>
      <c r="G19" s="1">
        <v>0</v>
      </c>
      <c r="H19" s="1">
        <v>0</v>
      </c>
      <c r="I19" s="7" t="str">
        <f t="shared" si="1"/>
        <v>0</v>
      </c>
      <c r="K19" s="1">
        <v>0</v>
      </c>
      <c r="L19" s="1">
        <v>0</v>
      </c>
      <c r="M19" s="7" t="str">
        <f t="shared" si="2"/>
        <v>0</v>
      </c>
      <c r="O19" s="1">
        <v>0</v>
      </c>
      <c r="P19" s="1">
        <v>1</v>
      </c>
      <c r="R19" s="1">
        <v>1</v>
      </c>
      <c r="T19" s="1">
        <v>0</v>
      </c>
      <c r="U19" s="1">
        <v>0</v>
      </c>
      <c r="V19" s="1">
        <v>0</v>
      </c>
      <c r="X19" s="1">
        <v>1</v>
      </c>
      <c r="Y19" s="1">
        <v>0</v>
      </c>
      <c r="Z19" s="1">
        <v>0</v>
      </c>
      <c r="AA19" s="1">
        <v>0</v>
      </c>
      <c r="AC19" s="1">
        <v>3</v>
      </c>
      <c r="AE19" s="1">
        <f t="shared" si="3"/>
        <v>0</v>
      </c>
      <c r="AG19" s="12">
        <f t="shared" si="4"/>
        <v>2</v>
      </c>
    </row>
    <row r="20" spans="1:33" ht="12.75">
      <c r="A20" s="1"/>
      <c r="B20" s="1"/>
      <c r="C20" s="1">
        <v>0</v>
      </c>
      <c r="D20" s="1">
        <v>0</v>
      </c>
      <c r="E20" s="7" t="str">
        <f t="shared" si="0"/>
        <v>0</v>
      </c>
      <c r="G20" s="1">
        <v>0</v>
      </c>
      <c r="H20" s="1">
        <v>0</v>
      </c>
      <c r="I20" s="7" t="str">
        <f t="shared" si="1"/>
        <v>0</v>
      </c>
      <c r="K20" s="1">
        <v>0</v>
      </c>
      <c r="L20" s="1">
        <v>0</v>
      </c>
      <c r="M20" s="7" t="str">
        <f t="shared" si="2"/>
        <v>0</v>
      </c>
      <c r="O20" s="1">
        <v>0</v>
      </c>
      <c r="P20" s="1">
        <v>0</v>
      </c>
      <c r="R20" s="1">
        <v>0</v>
      </c>
      <c r="T20" s="1">
        <v>0</v>
      </c>
      <c r="U20" s="1">
        <v>0</v>
      </c>
      <c r="V20" s="1">
        <v>0</v>
      </c>
      <c r="X20" s="1">
        <v>0</v>
      </c>
      <c r="Y20" s="1">
        <v>0</v>
      </c>
      <c r="Z20" s="1">
        <v>0</v>
      </c>
      <c r="AA20" s="1">
        <v>0</v>
      </c>
      <c r="AC20" s="1">
        <v>0</v>
      </c>
      <c r="AE20" s="1">
        <f t="shared" si="3"/>
        <v>0</v>
      </c>
      <c r="AG20" s="12">
        <f t="shared" si="4"/>
        <v>0</v>
      </c>
    </row>
    <row r="21" spans="1:33" ht="12.75">
      <c r="A21" s="1"/>
      <c r="B21" s="1"/>
      <c r="C21" s="1">
        <v>0</v>
      </c>
      <c r="D21" s="1">
        <v>0</v>
      </c>
      <c r="E21" s="7" t="str">
        <f t="shared" si="0"/>
        <v>0</v>
      </c>
      <c r="G21" s="1">
        <v>0</v>
      </c>
      <c r="H21" s="1">
        <v>0</v>
      </c>
      <c r="I21" s="7" t="str">
        <f t="shared" si="1"/>
        <v>0</v>
      </c>
      <c r="K21" s="1">
        <v>0</v>
      </c>
      <c r="L21" s="1">
        <v>0</v>
      </c>
      <c r="M21" s="7" t="str">
        <f t="shared" si="2"/>
        <v>0</v>
      </c>
      <c r="O21" s="1">
        <v>0</v>
      </c>
      <c r="P21" s="1">
        <v>0</v>
      </c>
      <c r="R21" s="1">
        <v>0</v>
      </c>
      <c r="T21" s="1">
        <v>0</v>
      </c>
      <c r="U21" s="1">
        <v>0</v>
      </c>
      <c r="V21" s="1">
        <v>0</v>
      </c>
      <c r="X21" s="1">
        <v>0</v>
      </c>
      <c r="Y21" s="1">
        <v>0</v>
      </c>
      <c r="Z21" s="1">
        <v>0</v>
      </c>
      <c r="AA21" s="1">
        <v>0</v>
      </c>
      <c r="AC21" s="1">
        <v>0</v>
      </c>
      <c r="AE21" s="1">
        <f t="shared" si="3"/>
        <v>0</v>
      </c>
      <c r="AG21" s="12">
        <f t="shared" si="4"/>
        <v>0</v>
      </c>
    </row>
    <row r="22" spans="1:33" ht="12.75">
      <c r="A22" s="1"/>
      <c r="B22" s="18"/>
      <c r="C22" s="1">
        <v>0</v>
      </c>
      <c r="D22" s="1">
        <v>0</v>
      </c>
      <c r="E22" s="7" t="str">
        <f t="shared" si="0"/>
        <v>0</v>
      </c>
      <c r="G22" s="1">
        <v>0</v>
      </c>
      <c r="H22" s="1">
        <v>0</v>
      </c>
      <c r="I22" s="7" t="str">
        <f t="shared" si="1"/>
        <v>0</v>
      </c>
      <c r="K22" s="1">
        <v>0</v>
      </c>
      <c r="L22" s="1">
        <v>0</v>
      </c>
      <c r="M22" s="7" t="str">
        <f t="shared" si="2"/>
        <v>0</v>
      </c>
      <c r="O22" s="1">
        <v>0</v>
      </c>
      <c r="P22" s="1">
        <v>0</v>
      </c>
      <c r="R22" s="1">
        <v>0</v>
      </c>
      <c r="T22" s="1">
        <v>0</v>
      </c>
      <c r="U22" s="1">
        <v>0</v>
      </c>
      <c r="V22" s="1">
        <v>0</v>
      </c>
      <c r="X22" s="1">
        <v>0</v>
      </c>
      <c r="Y22" s="1">
        <v>0</v>
      </c>
      <c r="Z22" s="1">
        <v>0</v>
      </c>
      <c r="AA22" s="1">
        <v>0</v>
      </c>
      <c r="AC22" s="1">
        <v>0</v>
      </c>
      <c r="AE22" s="1">
        <f t="shared" si="3"/>
        <v>0</v>
      </c>
      <c r="AG22" s="12">
        <f t="shared" si="4"/>
        <v>0</v>
      </c>
    </row>
    <row r="23" spans="1:33" ht="12.75">
      <c r="A23" s="1"/>
      <c r="B23" s="1"/>
      <c r="C23" s="1"/>
      <c r="D23" s="1"/>
      <c r="E23" s="7"/>
      <c r="G23" s="1"/>
      <c r="H23" s="1"/>
      <c r="I23" s="7"/>
      <c r="K23" s="1"/>
      <c r="L23" s="1"/>
      <c r="M23" s="7"/>
      <c r="O23" s="1"/>
      <c r="P23" s="1"/>
      <c r="R23" s="1"/>
      <c r="T23" s="1"/>
      <c r="U23" s="1"/>
      <c r="V23" s="1"/>
      <c r="X23" s="1"/>
      <c r="Y23" s="1"/>
      <c r="Z23" s="1"/>
      <c r="AA23" s="1"/>
      <c r="AC23" s="1"/>
      <c r="AE23" s="1"/>
      <c r="AG23" s="12"/>
    </row>
    <row r="24" spans="1:33" ht="12.75">
      <c r="A24" s="1"/>
      <c r="B24" s="1"/>
      <c r="C24" s="1"/>
      <c r="D24" s="1"/>
      <c r="E24" s="7"/>
      <c r="G24" s="1"/>
      <c r="H24" s="1"/>
      <c r="I24" s="7"/>
      <c r="K24" s="1"/>
      <c r="L24" s="1"/>
      <c r="M24" s="7"/>
      <c r="O24" s="1"/>
      <c r="P24" s="1"/>
      <c r="R24" s="1"/>
      <c r="T24" s="1"/>
      <c r="U24" s="1"/>
      <c r="V24" s="1"/>
      <c r="X24" s="1"/>
      <c r="Y24" s="1"/>
      <c r="Z24" s="1"/>
      <c r="AA24" s="1"/>
      <c r="AC24" s="1"/>
      <c r="AE24" s="1"/>
      <c r="AG24" s="12"/>
    </row>
    <row r="25" spans="1:33" ht="12.75">
      <c r="A25" s="1"/>
      <c r="B25" s="1"/>
      <c r="C25" s="1"/>
      <c r="D25" s="1"/>
      <c r="E25" s="7"/>
      <c r="G25" s="1"/>
      <c r="H25" s="1"/>
      <c r="I25" s="7"/>
      <c r="K25" s="1"/>
      <c r="L25" s="1"/>
      <c r="M25" s="7"/>
      <c r="O25" s="1"/>
      <c r="P25" s="1"/>
      <c r="R25" s="1"/>
      <c r="T25" s="1"/>
      <c r="U25" s="1"/>
      <c r="V25" s="1"/>
      <c r="X25" s="1"/>
      <c r="Y25" s="1"/>
      <c r="Z25" s="1"/>
      <c r="AA25" s="1"/>
      <c r="AC25" s="1"/>
      <c r="AE25" s="1"/>
      <c r="AG25" s="12"/>
    </row>
    <row r="26" spans="1:33" ht="12.75">
      <c r="A26" s="28" t="s">
        <v>7</v>
      </c>
      <c r="B26" s="29"/>
      <c r="C26" s="1"/>
      <c r="D26" s="1"/>
      <c r="E26" s="7"/>
      <c r="G26" s="1"/>
      <c r="H26" s="1"/>
      <c r="I26" s="7"/>
      <c r="K26" s="1"/>
      <c r="L26" s="1"/>
      <c r="M26" s="7"/>
      <c r="O26" s="1"/>
      <c r="P26" s="1"/>
      <c r="R26" s="1"/>
      <c r="T26" s="1"/>
      <c r="U26" s="1"/>
      <c r="V26" s="1"/>
      <c r="X26" s="1"/>
      <c r="Y26" s="1"/>
      <c r="Z26" s="1"/>
      <c r="AA26" s="1"/>
      <c r="AC26" s="1"/>
      <c r="AE26" s="1"/>
      <c r="AG26" s="12"/>
    </row>
    <row r="27" spans="1:33" ht="12.75">
      <c r="A27" s="28" t="s">
        <v>43</v>
      </c>
      <c r="B27" s="29"/>
      <c r="C27" s="1">
        <f>SUM(C9:C24)</f>
        <v>4</v>
      </c>
      <c r="D27" s="1">
        <f>SUM(D9:D24)</f>
        <v>14</v>
      </c>
      <c r="E27" s="7">
        <f t="shared" si="0"/>
        <v>0.2857142857142857</v>
      </c>
      <c r="G27" s="1">
        <f>SUM(G9:G24)</f>
        <v>11</v>
      </c>
      <c r="H27" s="1">
        <f>SUM(H9:H24)</f>
        <v>26</v>
      </c>
      <c r="I27" s="7">
        <f t="shared" si="1"/>
        <v>0.4230769230769231</v>
      </c>
      <c r="K27" s="1">
        <f>SUM(K9:K24)</f>
        <v>3</v>
      </c>
      <c r="L27" s="1">
        <f>SUM(L9:L24)</f>
        <v>6</v>
      </c>
      <c r="M27" s="7">
        <f t="shared" si="2"/>
        <v>0.5</v>
      </c>
      <c r="O27" s="1">
        <f>SUM(O9:O24)</f>
        <v>7</v>
      </c>
      <c r="P27" s="1">
        <f>SUM(P9:P24)</f>
        <v>20</v>
      </c>
      <c r="R27" s="1">
        <f>SUM(R9:R24)</f>
        <v>16</v>
      </c>
      <c r="T27" s="1">
        <f>SUM(T9:T24)</f>
        <v>9</v>
      </c>
      <c r="U27" s="1">
        <f>SUM(U9:U24)</f>
        <v>2</v>
      </c>
      <c r="V27" s="1">
        <f>SUM(V9:V24)</f>
        <v>8</v>
      </c>
      <c r="X27" s="1">
        <f>SUM(X9:X24)</f>
        <v>9</v>
      </c>
      <c r="Y27" s="1">
        <f>SUM(Y9:Y24)</f>
        <v>5</v>
      </c>
      <c r="Z27" s="1">
        <f>SUM(Z9:Z24)</f>
        <v>5</v>
      </c>
      <c r="AA27" s="1">
        <f>SUM(AA9:AA24)</f>
        <v>1</v>
      </c>
      <c r="AC27" s="1"/>
      <c r="AE27" s="1">
        <f t="shared" si="3"/>
        <v>37</v>
      </c>
      <c r="AG27" s="12">
        <f t="shared" si="4"/>
        <v>39</v>
      </c>
    </row>
    <row r="28" spans="1:33" ht="12.75">
      <c r="A28" s="28" t="str">
        <f>C3</f>
        <v>Bloomfield</v>
      </c>
      <c r="B28" s="29"/>
      <c r="C28" s="1">
        <v>4</v>
      </c>
      <c r="D28" s="1">
        <v>9</v>
      </c>
      <c r="E28" s="7">
        <f t="shared" si="0"/>
        <v>0.4444444444444444</v>
      </c>
      <c r="G28" s="1">
        <v>16</v>
      </c>
      <c r="H28" s="1">
        <v>42</v>
      </c>
      <c r="I28" s="7">
        <f t="shared" si="1"/>
        <v>0.38095238095238093</v>
      </c>
      <c r="K28" s="1">
        <v>9</v>
      </c>
      <c r="L28" s="1">
        <v>15</v>
      </c>
      <c r="M28" s="7">
        <f t="shared" si="2"/>
        <v>0.6</v>
      </c>
      <c r="O28" s="1">
        <v>11</v>
      </c>
      <c r="P28" s="1">
        <v>19</v>
      </c>
      <c r="R28" s="1">
        <v>13</v>
      </c>
      <c r="T28" s="1">
        <v>13</v>
      </c>
      <c r="U28" s="1">
        <v>0</v>
      </c>
      <c r="V28" s="1">
        <v>0</v>
      </c>
      <c r="X28" s="1">
        <v>17</v>
      </c>
      <c r="Y28" s="1">
        <v>12</v>
      </c>
      <c r="Z28" s="1">
        <v>2</v>
      </c>
      <c r="AA28" s="1">
        <v>0</v>
      </c>
      <c r="AC28" s="1"/>
      <c r="AE28" s="1">
        <f t="shared" si="3"/>
        <v>53</v>
      </c>
      <c r="AG28" s="12">
        <f t="shared" si="4"/>
        <v>79</v>
      </c>
    </row>
  </sheetData>
  <sheetProtection/>
  <mergeCells count="19">
    <mergeCell ref="H1:V1"/>
    <mergeCell ref="AB2:AG2"/>
    <mergeCell ref="C3:G3"/>
    <mergeCell ref="X4:AA4"/>
    <mergeCell ref="A27:B27"/>
    <mergeCell ref="A28:B28"/>
    <mergeCell ref="AC7:AC8"/>
    <mergeCell ref="AE7:AE8"/>
    <mergeCell ref="X7:AA7"/>
    <mergeCell ref="R7:R8"/>
    <mergeCell ref="AG7:AG8"/>
    <mergeCell ref="A26:B26"/>
    <mergeCell ref="X5:AA5"/>
    <mergeCell ref="A7:B7"/>
    <mergeCell ref="C7:E7"/>
    <mergeCell ref="G7:I7"/>
    <mergeCell ref="T7:V7"/>
    <mergeCell ref="K7:M7"/>
    <mergeCell ref="O7:P7"/>
  </mergeCells>
  <printOptions/>
  <pageMargins left="0.25" right="0.25" top="1" bottom="1" header="0.5" footer="0.5"/>
  <pageSetup orientation="landscape" scale="99"/>
  <colBreaks count="1" manualBreakCount="1">
    <brk id="33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G28"/>
  <sheetViews>
    <sheetView workbookViewId="0" topLeftCell="A1">
      <selection activeCell="X28" sqref="X28"/>
    </sheetView>
  </sheetViews>
  <sheetFormatPr defaultColWidth="11.00390625" defaultRowHeight="12.75"/>
  <cols>
    <col min="1" max="1" width="2.75390625" style="0" customWidth="1"/>
    <col min="2" max="2" width="16.75390625" style="0" customWidth="1"/>
    <col min="3" max="4" width="2.75390625" style="0" customWidth="1"/>
    <col min="5" max="5" width="4.625" style="0" customWidth="1"/>
    <col min="6" max="6" width="1.75390625" style="0" customWidth="1"/>
    <col min="7" max="8" width="2.75390625" style="0" customWidth="1"/>
    <col min="9" max="9" width="4.625" style="0" customWidth="1"/>
    <col min="10" max="10" width="1.75390625" style="0" customWidth="1"/>
    <col min="11" max="12" width="2.75390625" style="0" customWidth="1"/>
    <col min="13" max="13" width="4.625" style="0" customWidth="1"/>
    <col min="14" max="14" width="1.75390625" style="0" customWidth="1"/>
    <col min="15" max="16" width="2.75390625" style="0" customWidth="1"/>
    <col min="17" max="17" width="1.75390625" style="0" customWidth="1"/>
    <col min="18" max="18" width="2.75390625" style="0" customWidth="1"/>
    <col min="19" max="19" width="0.74609375" style="0" customWidth="1"/>
    <col min="20" max="22" width="2.75390625" style="0" customWidth="1"/>
    <col min="23" max="23" width="0.6171875" style="0" customWidth="1"/>
    <col min="24" max="27" width="2.75390625" style="0" customWidth="1"/>
    <col min="28" max="32" width="3.00390625" style="0" customWidth="1"/>
    <col min="33" max="33" width="5.75390625" style="0" customWidth="1"/>
  </cols>
  <sheetData>
    <row r="1" spans="8:22" ht="12.75">
      <c r="H1" s="26" t="s">
        <v>79</v>
      </c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</row>
    <row r="2" spans="2:33" ht="12.75">
      <c r="B2" t="s">
        <v>24</v>
      </c>
      <c r="AB2" s="34" t="s">
        <v>29</v>
      </c>
      <c r="AC2" s="43"/>
      <c r="AD2" s="43"/>
      <c r="AE2" s="43"/>
      <c r="AF2" s="43"/>
      <c r="AG2" s="44"/>
    </row>
    <row r="3" spans="2:33" ht="12.75">
      <c r="B3" t="s">
        <v>25</v>
      </c>
      <c r="C3" s="33" t="s">
        <v>55</v>
      </c>
      <c r="D3" s="33"/>
      <c r="E3" s="33"/>
      <c r="F3" s="33"/>
      <c r="G3" s="33"/>
      <c r="AB3" s="1">
        <v>1</v>
      </c>
      <c r="AC3" s="1">
        <v>2</v>
      </c>
      <c r="AD3" s="1">
        <v>3</v>
      </c>
      <c r="AE3" s="1">
        <v>4</v>
      </c>
      <c r="AF3" s="1" t="s">
        <v>27</v>
      </c>
      <c r="AG3" s="4" t="s">
        <v>28</v>
      </c>
    </row>
    <row r="4" spans="2:33" ht="12.75">
      <c r="B4" t="s">
        <v>26</v>
      </c>
      <c r="C4">
        <f>IF(AE27&gt;AE28,Bloomfield!C4+1,Bloomfield!C4+0)</f>
        <v>3</v>
      </c>
      <c r="D4" s="3" t="s">
        <v>30</v>
      </c>
      <c r="E4" s="9">
        <f>IF(AE27&lt;AE28,Bloomfield!E4+1,Bloomfield!E4+0)</f>
        <v>11</v>
      </c>
      <c r="F4" t="s">
        <v>31</v>
      </c>
      <c r="X4" s="35" t="s">
        <v>43</v>
      </c>
      <c r="Y4" s="35"/>
      <c r="Z4" s="35"/>
      <c r="AA4" s="36"/>
      <c r="AB4" s="1">
        <v>9</v>
      </c>
      <c r="AC4" s="1">
        <v>8</v>
      </c>
      <c r="AD4" s="1">
        <v>7</v>
      </c>
      <c r="AE4" s="1">
        <v>5</v>
      </c>
      <c r="AF4" s="1"/>
      <c r="AG4" s="1">
        <f>SUM(AB4:AF4)</f>
        <v>29</v>
      </c>
    </row>
    <row r="5" spans="3:33" ht="12.75">
      <c r="C5" s="6">
        <f>IF(AE27&gt;AE28,1,0)</f>
        <v>0</v>
      </c>
      <c r="E5" s="6">
        <f>IF(AE27&lt;AE28,1,0)</f>
        <v>1</v>
      </c>
      <c r="X5" s="35" t="str">
        <f>C3</f>
        <v>West Holt</v>
      </c>
      <c r="Y5" s="35"/>
      <c r="Z5" s="35"/>
      <c r="AA5" s="36"/>
      <c r="AB5" s="1">
        <v>18</v>
      </c>
      <c r="AC5" s="1">
        <v>24</v>
      </c>
      <c r="AD5" s="1">
        <v>19</v>
      </c>
      <c r="AE5" s="1">
        <v>6</v>
      </c>
      <c r="AF5" s="1"/>
      <c r="AG5" s="1">
        <f>SUM(AB5:AF5)</f>
        <v>67</v>
      </c>
    </row>
    <row r="7" spans="1:33" ht="12.75">
      <c r="A7" s="28" t="s">
        <v>0</v>
      </c>
      <c r="B7" s="29"/>
      <c r="C7" s="28" t="s">
        <v>1</v>
      </c>
      <c r="D7" s="32"/>
      <c r="E7" s="39"/>
      <c r="G7" s="28" t="s">
        <v>8</v>
      </c>
      <c r="H7" s="32"/>
      <c r="I7" s="29"/>
      <c r="K7" s="40" t="s">
        <v>14</v>
      </c>
      <c r="L7" s="41"/>
      <c r="M7" s="42"/>
      <c r="O7" s="28" t="s">
        <v>9</v>
      </c>
      <c r="P7" s="29"/>
      <c r="R7" s="37" t="s">
        <v>12</v>
      </c>
      <c r="T7" s="40" t="s">
        <v>13</v>
      </c>
      <c r="U7" s="41"/>
      <c r="V7" s="42"/>
      <c r="X7" s="28" t="s">
        <v>17</v>
      </c>
      <c r="Y7" s="32"/>
      <c r="Z7" s="32"/>
      <c r="AA7" s="29"/>
      <c r="AC7" s="37" t="s">
        <v>21</v>
      </c>
      <c r="AE7" s="37" t="s">
        <v>22</v>
      </c>
      <c r="AG7" s="37" t="s">
        <v>23</v>
      </c>
    </row>
    <row r="8" spans="1:33" ht="12.75">
      <c r="A8" s="2" t="s">
        <v>6</v>
      </c>
      <c r="B8" s="2" t="s">
        <v>5</v>
      </c>
      <c r="C8" s="2" t="s">
        <v>2</v>
      </c>
      <c r="D8" s="2" t="s">
        <v>3</v>
      </c>
      <c r="E8" s="2" t="s">
        <v>4</v>
      </c>
      <c r="G8" s="2" t="s">
        <v>2</v>
      </c>
      <c r="H8" s="2" t="s">
        <v>3</v>
      </c>
      <c r="I8" s="2" t="s">
        <v>4</v>
      </c>
      <c r="K8" s="2" t="s">
        <v>2</v>
      </c>
      <c r="L8" s="2" t="s">
        <v>3</v>
      </c>
      <c r="M8" s="2" t="s">
        <v>4</v>
      </c>
      <c r="O8" s="2" t="s">
        <v>10</v>
      </c>
      <c r="P8" s="2" t="s">
        <v>11</v>
      </c>
      <c r="R8" s="38"/>
      <c r="T8" s="2" t="s">
        <v>15</v>
      </c>
      <c r="U8" s="2" t="s">
        <v>16</v>
      </c>
      <c r="V8" s="2" t="s">
        <v>12</v>
      </c>
      <c r="X8" s="2" t="s">
        <v>3</v>
      </c>
      <c r="Y8" s="2" t="s">
        <v>18</v>
      </c>
      <c r="Z8" s="2" t="s">
        <v>19</v>
      </c>
      <c r="AA8" s="2" t="s">
        <v>20</v>
      </c>
      <c r="AC8" s="38"/>
      <c r="AE8" s="38"/>
      <c r="AG8" s="38"/>
    </row>
    <row r="9" spans="1:33" ht="12.75">
      <c r="A9" s="1">
        <v>11</v>
      </c>
      <c r="B9" s="1" t="s">
        <v>66</v>
      </c>
      <c r="C9" s="1">
        <v>1</v>
      </c>
      <c r="D9" s="1">
        <v>3</v>
      </c>
      <c r="E9" s="7">
        <f>IF(D9=0,"0",(C9/D9))</f>
        <v>0.3333333333333333</v>
      </c>
      <c r="G9" s="1">
        <v>1</v>
      </c>
      <c r="H9" s="1">
        <v>4</v>
      </c>
      <c r="I9" s="7">
        <f>IF(H9=0,"0",(G9/H9))</f>
        <v>0.25</v>
      </c>
      <c r="K9" s="1">
        <v>0</v>
      </c>
      <c r="L9" s="1">
        <v>0</v>
      </c>
      <c r="M9" s="7" t="str">
        <f>IF(L9=0,"0",(K9/L9))</f>
        <v>0</v>
      </c>
      <c r="O9" s="1">
        <v>0</v>
      </c>
      <c r="P9" s="1">
        <v>0</v>
      </c>
      <c r="R9" s="1">
        <v>1</v>
      </c>
      <c r="T9" s="1">
        <v>3</v>
      </c>
      <c r="U9" s="1">
        <v>2</v>
      </c>
      <c r="V9" s="1">
        <v>0</v>
      </c>
      <c r="X9" s="1">
        <v>1</v>
      </c>
      <c r="Y9" s="1">
        <v>2</v>
      </c>
      <c r="Z9" s="1">
        <v>0</v>
      </c>
      <c r="AA9" s="1">
        <v>0</v>
      </c>
      <c r="AC9" s="1">
        <v>4</v>
      </c>
      <c r="AE9" s="1">
        <f>(C9*3)+(G9*2)+K9</f>
        <v>5</v>
      </c>
      <c r="AG9" s="12">
        <f>C9-D9+G9-H9+K9-L9+(O9*2)+P9-R9-T9-U9-V9+(X9*2)+Y9+Z9+(AA9*3)+AE9</f>
        <v>-2</v>
      </c>
    </row>
    <row r="10" spans="1:33" ht="12.75">
      <c r="A10" s="1">
        <v>15</v>
      </c>
      <c r="B10" s="1" t="s">
        <v>67</v>
      </c>
      <c r="C10" s="1">
        <v>0</v>
      </c>
      <c r="D10" s="1">
        <v>3</v>
      </c>
      <c r="E10" s="7">
        <f aca="true" t="shared" si="0" ref="E10:E28">IF(D10=0,"0",(C10/D10))</f>
        <v>0</v>
      </c>
      <c r="G10" s="1">
        <v>2</v>
      </c>
      <c r="H10" s="1">
        <v>6</v>
      </c>
      <c r="I10" s="7">
        <f aca="true" t="shared" si="1" ref="I10:I28">IF(H10=0,"0",(G10/H10))</f>
        <v>0.3333333333333333</v>
      </c>
      <c r="K10" s="1">
        <v>4</v>
      </c>
      <c r="L10" s="1">
        <v>6</v>
      </c>
      <c r="M10" s="7">
        <f aca="true" t="shared" si="2" ref="M10:M28">IF(L10=0,"0",(K10/L10))</f>
        <v>0.6666666666666666</v>
      </c>
      <c r="O10" s="1">
        <v>0</v>
      </c>
      <c r="P10" s="1">
        <v>5</v>
      </c>
      <c r="R10" s="1">
        <v>3</v>
      </c>
      <c r="T10" s="1">
        <v>3</v>
      </c>
      <c r="U10" s="1">
        <v>0</v>
      </c>
      <c r="V10" s="1">
        <v>2</v>
      </c>
      <c r="X10" s="1">
        <v>1</v>
      </c>
      <c r="Y10" s="1">
        <v>1</v>
      </c>
      <c r="Z10" s="1">
        <v>0</v>
      </c>
      <c r="AA10" s="1">
        <v>0</v>
      </c>
      <c r="AC10" s="1">
        <v>4</v>
      </c>
      <c r="AE10" s="1">
        <f aca="true" t="shared" si="3" ref="AE10:AE28">(C10*3)+(G10*2)+K10</f>
        <v>8</v>
      </c>
      <c r="AG10" s="12">
        <f aca="true" t="shared" si="4" ref="AG10:AG28">C10-D10+G10-H10+K10-L10+(O10*2)+P10-R10-T10-U10-V10+(X10*2)+Y10+Z10+(AA10*3)+AE10</f>
        <v>-1</v>
      </c>
    </row>
    <row r="11" spans="1:33" ht="12.75">
      <c r="A11" s="1">
        <v>21</v>
      </c>
      <c r="B11" s="1" t="s">
        <v>68</v>
      </c>
      <c r="C11" s="1">
        <v>0</v>
      </c>
      <c r="D11" s="1">
        <v>0</v>
      </c>
      <c r="E11" s="7" t="str">
        <f t="shared" si="0"/>
        <v>0</v>
      </c>
      <c r="G11" s="1">
        <v>1</v>
      </c>
      <c r="H11" s="1">
        <v>4</v>
      </c>
      <c r="I11" s="7">
        <f t="shared" si="1"/>
        <v>0.25</v>
      </c>
      <c r="K11" s="1">
        <v>2</v>
      </c>
      <c r="L11" s="1">
        <v>2</v>
      </c>
      <c r="M11" s="7">
        <f t="shared" si="2"/>
        <v>1</v>
      </c>
      <c r="O11" s="1">
        <v>1</v>
      </c>
      <c r="P11" s="1">
        <v>1</v>
      </c>
      <c r="R11" s="1">
        <v>3</v>
      </c>
      <c r="T11" s="1">
        <v>0</v>
      </c>
      <c r="U11" s="1">
        <v>0</v>
      </c>
      <c r="V11" s="1">
        <v>1</v>
      </c>
      <c r="X11" s="1">
        <v>0</v>
      </c>
      <c r="Y11" s="1">
        <v>0</v>
      </c>
      <c r="Z11" s="1">
        <v>0</v>
      </c>
      <c r="AA11" s="1">
        <v>0</v>
      </c>
      <c r="AC11" s="1">
        <v>4</v>
      </c>
      <c r="AE11" s="1">
        <f t="shared" si="3"/>
        <v>4</v>
      </c>
      <c r="AG11" s="12">
        <f t="shared" si="4"/>
        <v>0</v>
      </c>
    </row>
    <row r="12" spans="1:33" ht="12.75">
      <c r="A12" s="1">
        <v>23</v>
      </c>
      <c r="B12" s="1" t="s">
        <v>69</v>
      </c>
      <c r="C12" s="1">
        <v>2</v>
      </c>
      <c r="D12" s="1">
        <v>4</v>
      </c>
      <c r="E12" s="7">
        <f t="shared" si="0"/>
        <v>0.5</v>
      </c>
      <c r="G12" s="1">
        <v>1</v>
      </c>
      <c r="H12" s="1">
        <v>3</v>
      </c>
      <c r="I12" s="7">
        <f t="shared" si="1"/>
        <v>0.3333333333333333</v>
      </c>
      <c r="K12" s="1">
        <v>0</v>
      </c>
      <c r="L12" s="1">
        <v>0</v>
      </c>
      <c r="M12" s="7" t="str">
        <f t="shared" si="2"/>
        <v>0</v>
      </c>
      <c r="O12" s="1">
        <v>3</v>
      </c>
      <c r="P12" s="1">
        <v>7</v>
      </c>
      <c r="R12" s="1">
        <v>2</v>
      </c>
      <c r="T12" s="1">
        <v>2</v>
      </c>
      <c r="U12" s="1">
        <v>0</v>
      </c>
      <c r="V12" s="1">
        <v>0</v>
      </c>
      <c r="X12" s="1">
        <v>2</v>
      </c>
      <c r="Y12" s="1">
        <v>1</v>
      </c>
      <c r="Z12" s="1">
        <v>1</v>
      </c>
      <c r="AA12" s="1">
        <v>0</v>
      </c>
      <c r="AC12" s="1">
        <v>4</v>
      </c>
      <c r="AE12" s="1">
        <f t="shared" si="3"/>
        <v>8</v>
      </c>
      <c r="AG12" s="12">
        <f t="shared" si="4"/>
        <v>19</v>
      </c>
    </row>
    <row r="13" spans="1:33" ht="12.75">
      <c r="A13" s="1">
        <v>25</v>
      </c>
      <c r="B13" s="1" t="s">
        <v>70</v>
      </c>
      <c r="C13" s="1">
        <v>0</v>
      </c>
      <c r="D13" s="1">
        <v>0</v>
      </c>
      <c r="E13" s="7" t="str">
        <f t="shared" si="0"/>
        <v>0</v>
      </c>
      <c r="G13" s="1">
        <v>0</v>
      </c>
      <c r="H13" s="1">
        <v>2</v>
      </c>
      <c r="I13" s="7">
        <f t="shared" si="1"/>
        <v>0</v>
      </c>
      <c r="K13" s="1">
        <v>1</v>
      </c>
      <c r="L13" s="1">
        <v>2</v>
      </c>
      <c r="M13" s="7">
        <f t="shared" si="2"/>
        <v>0.5</v>
      </c>
      <c r="O13" s="1">
        <v>0</v>
      </c>
      <c r="P13" s="1">
        <v>0</v>
      </c>
      <c r="R13" s="1">
        <v>1</v>
      </c>
      <c r="T13" s="1">
        <v>1</v>
      </c>
      <c r="U13" s="1">
        <v>1</v>
      </c>
      <c r="V13" s="1">
        <v>0</v>
      </c>
      <c r="X13" s="1">
        <v>0</v>
      </c>
      <c r="Y13" s="1">
        <v>0</v>
      </c>
      <c r="Z13" s="1">
        <v>0</v>
      </c>
      <c r="AA13" s="1">
        <v>0</v>
      </c>
      <c r="AC13" s="1">
        <v>4</v>
      </c>
      <c r="AE13" s="1">
        <f t="shared" si="3"/>
        <v>1</v>
      </c>
      <c r="AG13" s="12">
        <f t="shared" si="4"/>
        <v>-5</v>
      </c>
    </row>
    <row r="14" spans="1:33" ht="12.75">
      <c r="A14" s="1">
        <v>31</v>
      </c>
      <c r="B14" s="1" t="s">
        <v>76</v>
      </c>
      <c r="C14" s="1">
        <v>0</v>
      </c>
      <c r="D14" s="1">
        <v>0</v>
      </c>
      <c r="E14" s="7" t="str">
        <f t="shared" si="0"/>
        <v>0</v>
      </c>
      <c r="G14" s="1">
        <v>0</v>
      </c>
      <c r="H14" s="1">
        <v>2</v>
      </c>
      <c r="I14" s="7">
        <f t="shared" si="1"/>
        <v>0</v>
      </c>
      <c r="K14" s="1">
        <v>2</v>
      </c>
      <c r="L14" s="1">
        <v>2</v>
      </c>
      <c r="M14" s="7">
        <f t="shared" si="2"/>
        <v>1</v>
      </c>
      <c r="O14" s="1">
        <v>0</v>
      </c>
      <c r="P14" s="1">
        <v>0</v>
      </c>
      <c r="R14" s="1">
        <v>2</v>
      </c>
      <c r="T14" s="1">
        <v>1</v>
      </c>
      <c r="U14" s="1">
        <v>0</v>
      </c>
      <c r="V14" s="1">
        <v>0</v>
      </c>
      <c r="X14" s="1">
        <v>1</v>
      </c>
      <c r="Y14" s="1">
        <v>2</v>
      </c>
      <c r="Z14" s="1">
        <v>0</v>
      </c>
      <c r="AA14" s="1">
        <v>0</v>
      </c>
      <c r="AC14" s="1">
        <v>3</v>
      </c>
      <c r="AE14" s="1">
        <f t="shared" si="3"/>
        <v>2</v>
      </c>
      <c r="AG14" s="12">
        <f t="shared" si="4"/>
        <v>1</v>
      </c>
    </row>
    <row r="15" spans="1:33" ht="12.75">
      <c r="A15" s="1">
        <v>41</v>
      </c>
      <c r="B15" s="19" t="s">
        <v>71</v>
      </c>
      <c r="C15" s="1">
        <v>0</v>
      </c>
      <c r="D15" s="1">
        <v>0</v>
      </c>
      <c r="E15" s="7" t="str">
        <f t="shared" si="0"/>
        <v>0</v>
      </c>
      <c r="G15" s="1">
        <v>0</v>
      </c>
      <c r="H15" s="1">
        <v>6</v>
      </c>
      <c r="I15" s="7">
        <f t="shared" si="1"/>
        <v>0</v>
      </c>
      <c r="K15" s="1">
        <v>1</v>
      </c>
      <c r="L15" s="1">
        <v>2</v>
      </c>
      <c r="M15" s="7">
        <f t="shared" si="2"/>
        <v>0.5</v>
      </c>
      <c r="O15" s="1">
        <v>1</v>
      </c>
      <c r="P15" s="1">
        <v>1</v>
      </c>
      <c r="R15" s="1">
        <v>2</v>
      </c>
      <c r="T15" s="1">
        <v>1</v>
      </c>
      <c r="U15" s="1">
        <v>0</v>
      </c>
      <c r="V15" s="1">
        <v>0</v>
      </c>
      <c r="X15" s="1">
        <v>0</v>
      </c>
      <c r="Y15" s="1">
        <v>0</v>
      </c>
      <c r="Z15" s="1">
        <v>4</v>
      </c>
      <c r="AA15" s="1">
        <v>0</v>
      </c>
      <c r="AC15" s="1">
        <v>4</v>
      </c>
      <c r="AE15" s="1">
        <f t="shared" si="3"/>
        <v>1</v>
      </c>
      <c r="AG15" s="12">
        <f t="shared" si="4"/>
        <v>-2</v>
      </c>
    </row>
    <row r="16" spans="1:33" ht="12.75">
      <c r="A16" s="1">
        <v>45</v>
      </c>
      <c r="B16" s="1" t="s">
        <v>72</v>
      </c>
      <c r="C16" s="1">
        <v>0</v>
      </c>
      <c r="D16" s="1">
        <v>0</v>
      </c>
      <c r="E16" s="7" t="str">
        <f t="shared" si="0"/>
        <v>0</v>
      </c>
      <c r="G16" s="1">
        <v>0</v>
      </c>
      <c r="H16" s="1">
        <v>0</v>
      </c>
      <c r="I16" s="7" t="str">
        <f t="shared" si="1"/>
        <v>0</v>
      </c>
      <c r="K16" s="1">
        <v>0</v>
      </c>
      <c r="L16" s="1">
        <v>0</v>
      </c>
      <c r="M16" s="7" t="str">
        <f t="shared" si="2"/>
        <v>0</v>
      </c>
      <c r="O16" s="1">
        <v>0</v>
      </c>
      <c r="P16" s="1">
        <v>0</v>
      </c>
      <c r="R16" s="1">
        <v>0</v>
      </c>
      <c r="T16" s="1">
        <v>0</v>
      </c>
      <c r="U16" s="1">
        <v>0</v>
      </c>
      <c r="V16" s="1">
        <v>0</v>
      </c>
      <c r="X16" s="1">
        <v>0</v>
      </c>
      <c r="Y16" s="1">
        <v>0</v>
      </c>
      <c r="Z16" s="1">
        <v>0</v>
      </c>
      <c r="AA16" s="1">
        <v>0</v>
      </c>
      <c r="AC16" s="1">
        <v>1</v>
      </c>
      <c r="AE16" s="1">
        <f t="shared" si="3"/>
        <v>0</v>
      </c>
      <c r="AG16" s="12">
        <f t="shared" si="4"/>
        <v>0</v>
      </c>
    </row>
    <row r="17" spans="1:33" ht="12.75">
      <c r="A17" s="1">
        <v>51</v>
      </c>
      <c r="B17" s="1" t="s">
        <v>73</v>
      </c>
      <c r="C17" s="1">
        <v>0</v>
      </c>
      <c r="D17" s="1">
        <v>0</v>
      </c>
      <c r="E17" s="7" t="str">
        <f t="shared" si="0"/>
        <v>0</v>
      </c>
      <c r="G17" s="1">
        <v>0</v>
      </c>
      <c r="H17" s="1">
        <v>0</v>
      </c>
      <c r="I17" s="7" t="str">
        <f t="shared" si="1"/>
        <v>0</v>
      </c>
      <c r="K17" s="1">
        <v>0</v>
      </c>
      <c r="L17" s="1">
        <v>0</v>
      </c>
      <c r="M17" s="7" t="str">
        <f t="shared" si="2"/>
        <v>0</v>
      </c>
      <c r="O17" s="1">
        <v>0</v>
      </c>
      <c r="P17" s="1">
        <v>0</v>
      </c>
      <c r="R17" s="1">
        <v>0</v>
      </c>
      <c r="T17" s="1">
        <v>0</v>
      </c>
      <c r="U17" s="1">
        <v>0</v>
      </c>
      <c r="V17" s="1">
        <v>0</v>
      </c>
      <c r="X17" s="1">
        <v>0</v>
      </c>
      <c r="Y17" s="1">
        <v>0</v>
      </c>
      <c r="Z17" s="1">
        <v>0</v>
      </c>
      <c r="AA17" s="1">
        <v>0</v>
      </c>
      <c r="AC17" s="1">
        <v>1</v>
      </c>
      <c r="AE17" s="1">
        <f t="shared" si="3"/>
        <v>0</v>
      </c>
      <c r="AG17" s="12">
        <f t="shared" si="4"/>
        <v>0</v>
      </c>
    </row>
    <row r="18" spans="1:33" ht="12.75">
      <c r="A18" s="1">
        <v>53</v>
      </c>
      <c r="B18" s="1" t="s">
        <v>74</v>
      </c>
      <c r="C18" s="1">
        <v>0</v>
      </c>
      <c r="D18" s="1">
        <v>0</v>
      </c>
      <c r="E18" s="7" t="str">
        <f t="shared" si="0"/>
        <v>0</v>
      </c>
      <c r="G18" s="1">
        <v>0</v>
      </c>
      <c r="H18" s="1">
        <v>1</v>
      </c>
      <c r="I18" s="7">
        <f t="shared" si="1"/>
        <v>0</v>
      </c>
      <c r="K18" s="1">
        <v>0</v>
      </c>
      <c r="L18" s="1">
        <v>0</v>
      </c>
      <c r="M18" s="7" t="str">
        <f t="shared" si="2"/>
        <v>0</v>
      </c>
      <c r="O18" s="1">
        <v>0</v>
      </c>
      <c r="P18" s="1">
        <v>1</v>
      </c>
      <c r="R18" s="1">
        <v>0</v>
      </c>
      <c r="T18" s="1">
        <v>0</v>
      </c>
      <c r="U18" s="1">
        <v>0</v>
      </c>
      <c r="V18" s="1">
        <v>0</v>
      </c>
      <c r="X18" s="1">
        <v>0</v>
      </c>
      <c r="Y18" s="1">
        <v>0</v>
      </c>
      <c r="Z18" s="1">
        <v>0</v>
      </c>
      <c r="AA18" s="1">
        <v>0</v>
      </c>
      <c r="AC18" s="1">
        <v>3</v>
      </c>
      <c r="AE18" s="1">
        <f t="shared" si="3"/>
        <v>0</v>
      </c>
      <c r="AG18" s="12">
        <f t="shared" si="4"/>
        <v>0</v>
      </c>
    </row>
    <row r="19" spans="1:33" ht="12.75">
      <c r="A19" s="1">
        <v>55</v>
      </c>
      <c r="B19" s="4" t="s">
        <v>75</v>
      </c>
      <c r="C19" s="1">
        <v>0</v>
      </c>
      <c r="D19" s="1">
        <v>0</v>
      </c>
      <c r="E19" s="7" t="str">
        <f t="shared" si="0"/>
        <v>0</v>
      </c>
      <c r="G19" s="1">
        <v>0</v>
      </c>
      <c r="H19" s="1">
        <v>1</v>
      </c>
      <c r="I19" s="7">
        <f t="shared" si="1"/>
        <v>0</v>
      </c>
      <c r="K19" s="1">
        <v>0</v>
      </c>
      <c r="L19" s="1">
        <v>0</v>
      </c>
      <c r="M19" s="7" t="str">
        <f t="shared" si="2"/>
        <v>0</v>
      </c>
      <c r="O19" s="1">
        <v>0</v>
      </c>
      <c r="P19" s="1">
        <v>0</v>
      </c>
      <c r="R19" s="1">
        <v>2</v>
      </c>
      <c r="T19" s="1">
        <v>0</v>
      </c>
      <c r="U19" s="1">
        <v>0</v>
      </c>
      <c r="V19" s="1">
        <v>1</v>
      </c>
      <c r="X19" s="1">
        <v>0</v>
      </c>
      <c r="Y19" s="1">
        <v>0</v>
      </c>
      <c r="Z19" s="1">
        <v>0</v>
      </c>
      <c r="AA19" s="1">
        <v>0</v>
      </c>
      <c r="AC19" s="1">
        <v>4</v>
      </c>
      <c r="AE19" s="1">
        <f t="shared" si="3"/>
        <v>0</v>
      </c>
      <c r="AG19" s="12">
        <f t="shared" si="4"/>
        <v>-4</v>
      </c>
    </row>
    <row r="20" spans="1:33" ht="12.75">
      <c r="A20" s="1"/>
      <c r="B20" s="1"/>
      <c r="C20" s="1">
        <v>0</v>
      </c>
      <c r="D20" s="1">
        <v>0</v>
      </c>
      <c r="E20" s="7" t="str">
        <f t="shared" si="0"/>
        <v>0</v>
      </c>
      <c r="G20" s="1">
        <v>0</v>
      </c>
      <c r="H20" s="1">
        <v>0</v>
      </c>
      <c r="I20" s="7" t="str">
        <f t="shared" si="1"/>
        <v>0</v>
      </c>
      <c r="K20" s="1">
        <v>0</v>
      </c>
      <c r="L20" s="1">
        <v>0</v>
      </c>
      <c r="M20" s="7" t="str">
        <f t="shared" si="2"/>
        <v>0</v>
      </c>
      <c r="O20" s="1">
        <v>0</v>
      </c>
      <c r="P20" s="1">
        <v>0</v>
      </c>
      <c r="R20" s="1">
        <v>0</v>
      </c>
      <c r="T20" s="1">
        <v>0</v>
      </c>
      <c r="U20" s="1">
        <v>0</v>
      </c>
      <c r="V20" s="1">
        <v>0</v>
      </c>
      <c r="X20" s="1">
        <v>0</v>
      </c>
      <c r="Y20" s="1">
        <v>0</v>
      </c>
      <c r="Z20" s="1">
        <v>0</v>
      </c>
      <c r="AA20" s="1">
        <v>0</v>
      </c>
      <c r="AC20" s="1">
        <v>0</v>
      </c>
      <c r="AE20" s="1">
        <f t="shared" si="3"/>
        <v>0</v>
      </c>
      <c r="AG20" s="12">
        <f t="shared" si="4"/>
        <v>0</v>
      </c>
    </row>
    <row r="21" spans="1:33" ht="12.75">
      <c r="A21" s="1"/>
      <c r="B21" s="1"/>
      <c r="C21" s="1">
        <v>0</v>
      </c>
      <c r="D21" s="1">
        <v>0</v>
      </c>
      <c r="E21" s="7" t="str">
        <f t="shared" si="0"/>
        <v>0</v>
      </c>
      <c r="G21" s="1">
        <v>0</v>
      </c>
      <c r="H21" s="1">
        <v>0</v>
      </c>
      <c r="I21" s="7" t="str">
        <f t="shared" si="1"/>
        <v>0</v>
      </c>
      <c r="K21" s="1">
        <v>0</v>
      </c>
      <c r="L21" s="1">
        <v>0</v>
      </c>
      <c r="M21" s="7" t="str">
        <f t="shared" si="2"/>
        <v>0</v>
      </c>
      <c r="O21" s="1">
        <v>0</v>
      </c>
      <c r="P21" s="1">
        <v>0</v>
      </c>
      <c r="R21" s="1">
        <v>0</v>
      </c>
      <c r="T21" s="1">
        <v>0</v>
      </c>
      <c r="U21" s="1">
        <v>0</v>
      </c>
      <c r="V21" s="1">
        <v>0</v>
      </c>
      <c r="X21" s="1">
        <v>0</v>
      </c>
      <c r="Y21" s="1">
        <v>0</v>
      </c>
      <c r="Z21" s="1">
        <v>0</v>
      </c>
      <c r="AA21" s="1">
        <v>0</v>
      </c>
      <c r="AC21" s="1">
        <v>0</v>
      </c>
      <c r="AE21" s="1">
        <f t="shared" si="3"/>
        <v>0</v>
      </c>
      <c r="AG21" s="12">
        <f t="shared" si="4"/>
        <v>0</v>
      </c>
    </row>
    <row r="22" spans="1:33" ht="12.75">
      <c r="A22" s="1"/>
      <c r="B22" s="1"/>
      <c r="C22" s="1">
        <v>0</v>
      </c>
      <c r="D22" s="1">
        <v>0</v>
      </c>
      <c r="E22" s="7" t="str">
        <f t="shared" si="0"/>
        <v>0</v>
      </c>
      <c r="G22" s="1">
        <v>0</v>
      </c>
      <c r="H22" s="1">
        <v>0</v>
      </c>
      <c r="I22" s="7" t="str">
        <f t="shared" si="1"/>
        <v>0</v>
      </c>
      <c r="K22" s="1">
        <v>0</v>
      </c>
      <c r="L22" s="1">
        <v>0</v>
      </c>
      <c r="M22" s="7" t="str">
        <f t="shared" si="2"/>
        <v>0</v>
      </c>
      <c r="O22" s="1">
        <v>0</v>
      </c>
      <c r="P22" s="1">
        <v>0</v>
      </c>
      <c r="R22" s="1">
        <v>0</v>
      </c>
      <c r="T22" s="1">
        <v>0</v>
      </c>
      <c r="U22" s="1">
        <v>0</v>
      </c>
      <c r="V22" s="1">
        <v>0</v>
      </c>
      <c r="X22" s="1">
        <v>0</v>
      </c>
      <c r="Y22" s="1">
        <v>0</v>
      </c>
      <c r="Z22" s="1">
        <v>0</v>
      </c>
      <c r="AA22" s="1">
        <v>0</v>
      </c>
      <c r="AC22" s="1">
        <v>0</v>
      </c>
      <c r="AE22" s="1">
        <f t="shared" si="3"/>
        <v>0</v>
      </c>
      <c r="AG22" s="12">
        <f t="shared" si="4"/>
        <v>0</v>
      </c>
    </row>
    <row r="23" spans="1:33" ht="12.75">
      <c r="A23" s="1"/>
      <c r="B23" s="1"/>
      <c r="C23" s="1"/>
      <c r="D23" s="1"/>
      <c r="E23" s="7"/>
      <c r="G23" s="1"/>
      <c r="H23" s="1"/>
      <c r="I23" s="7"/>
      <c r="K23" s="1"/>
      <c r="L23" s="1"/>
      <c r="M23" s="7"/>
      <c r="O23" s="1"/>
      <c r="P23" s="1"/>
      <c r="R23" s="1"/>
      <c r="T23" s="1"/>
      <c r="U23" s="1"/>
      <c r="V23" s="1"/>
      <c r="X23" s="1"/>
      <c r="Y23" s="1"/>
      <c r="Z23" s="1"/>
      <c r="AA23" s="1"/>
      <c r="AC23" s="1"/>
      <c r="AE23" s="1"/>
      <c r="AG23" s="12"/>
    </row>
    <row r="24" spans="1:33" ht="12.75">
      <c r="A24" s="1"/>
      <c r="B24" s="1"/>
      <c r="C24" s="1"/>
      <c r="D24" s="1"/>
      <c r="E24" s="7"/>
      <c r="G24" s="1"/>
      <c r="H24" s="1"/>
      <c r="I24" s="7"/>
      <c r="K24" s="1"/>
      <c r="L24" s="1"/>
      <c r="M24" s="7"/>
      <c r="O24" s="1"/>
      <c r="P24" s="1"/>
      <c r="R24" s="1"/>
      <c r="T24" s="1"/>
      <c r="U24" s="1"/>
      <c r="V24" s="1"/>
      <c r="X24" s="1"/>
      <c r="Y24" s="1"/>
      <c r="Z24" s="1"/>
      <c r="AA24" s="1"/>
      <c r="AC24" s="1"/>
      <c r="AE24" s="1"/>
      <c r="AG24" s="12"/>
    </row>
    <row r="25" spans="1:33" ht="12.75">
      <c r="A25" s="1"/>
      <c r="B25" s="1"/>
      <c r="C25" s="1"/>
      <c r="D25" s="1"/>
      <c r="E25" s="7"/>
      <c r="G25" s="1"/>
      <c r="H25" s="1"/>
      <c r="I25" s="7"/>
      <c r="K25" s="1"/>
      <c r="L25" s="1"/>
      <c r="M25" s="7"/>
      <c r="O25" s="1"/>
      <c r="P25" s="1"/>
      <c r="R25" s="1"/>
      <c r="T25" s="1"/>
      <c r="U25" s="1"/>
      <c r="V25" s="1"/>
      <c r="X25" s="1"/>
      <c r="Y25" s="1"/>
      <c r="Z25" s="1"/>
      <c r="AA25" s="1"/>
      <c r="AC25" s="1"/>
      <c r="AE25" s="1"/>
      <c r="AG25" s="12"/>
    </row>
    <row r="26" spans="1:33" ht="12.75">
      <c r="A26" s="28" t="s">
        <v>7</v>
      </c>
      <c r="B26" s="29"/>
      <c r="C26" s="1"/>
      <c r="D26" s="1"/>
      <c r="E26" s="7"/>
      <c r="G26" s="1"/>
      <c r="H26" s="1"/>
      <c r="I26" s="7"/>
      <c r="K26" s="1"/>
      <c r="L26" s="1"/>
      <c r="M26" s="7"/>
      <c r="O26" s="1"/>
      <c r="P26" s="1"/>
      <c r="R26" s="1"/>
      <c r="T26" s="1"/>
      <c r="U26" s="1"/>
      <c r="V26" s="1"/>
      <c r="X26" s="1"/>
      <c r="Y26" s="1"/>
      <c r="Z26" s="1"/>
      <c r="AA26" s="1"/>
      <c r="AC26" s="1"/>
      <c r="AE26" s="1"/>
      <c r="AG26" s="12"/>
    </row>
    <row r="27" spans="1:33" ht="12.75">
      <c r="A27" s="28" t="s">
        <v>43</v>
      </c>
      <c r="B27" s="29"/>
      <c r="C27" s="1">
        <f>SUM(C9:C24)</f>
        <v>3</v>
      </c>
      <c r="D27" s="1">
        <f>SUM(D9:D24)</f>
        <v>10</v>
      </c>
      <c r="E27" s="7">
        <f t="shared" si="0"/>
        <v>0.3</v>
      </c>
      <c r="G27" s="1">
        <f>SUM(G9:G24)</f>
        <v>5</v>
      </c>
      <c r="H27" s="1">
        <f>SUM(H9:H24)</f>
        <v>29</v>
      </c>
      <c r="I27" s="7">
        <f t="shared" si="1"/>
        <v>0.1724137931034483</v>
      </c>
      <c r="K27" s="1">
        <f>SUM(K9:K24)</f>
        <v>10</v>
      </c>
      <c r="L27" s="1">
        <f>SUM(L9:L24)</f>
        <v>14</v>
      </c>
      <c r="M27" s="7">
        <f t="shared" si="2"/>
        <v>0.7142857142857143</v>
      </c>
      <c r="O27" s="1">
        <f>SUM(O9:O24)</f>
        <v>5</v>
      </c>
      <c r="P27" s="1">
        <f>SUM(P9:P24)</f>
        <v>15</v>
      </c>
      <c r="R27" s="1">
        <f>SUM(R9:R24)</f>
        <v>16</v>
      </c>
      <c r="T27" s="1">
        <f>SUM(T9:T24)</f>
        <v>11</v>
      </c>
      <c r="U27" s="1">
        <f>SUM(U9:U24)</f>
        <v>3</v>
      </c>
      <c r="V27" s="1">
        <f>SUM(V9:V24)</f>
        <v>4</v>
      </c>
      <c r="X27" s="1">
        <f>SUM(X9:X24)</f>
        <v>5</v>
      </c>
      <c r="Y27" s="1">
        <f>SUM(Y9:Y24)</f>
        <v>6</v>
      </c>
      <c r="Z27" s="1">
        <f>SUM(Z9:Z24)</f>
        <v>5</v>
      </c>
      <c r="AA27" s="1">
        <f>SUM(AA9:AA24)</f>
        <v>0</v>
      </c>
      <c r="AC27" s="1"/>
      <c r="AE27" s="1">
        <f t="shared" si="3"/>
        <v>29</v>
      </c>
      <c r="AG27" s="12">
        <f t="shared" si="4"/>
        <v>6</v>
      </c>
    </row>
    <row r="28" spans="1:33" ht="12.75">
      <c r="A28" s="28" t="str">
        <f>C3</f>
        <v>West Holt</v>
      </c>
      <c r="B28" s="29"/>
      <c r="C28" s="1">
        <v>6</v>
      </c>
      <c r="D28" s="1">
        <v>11</v>
      </c>
      <c r="E28" s="7">
        <f t="shared" si="0"/>
        <v>0.5454545454545454</v>
      </c>
      <c r="G28" s="1">
        <v>21</v>
      </c>
      <c r="H28" s="1">
        <v>38</v>
      </c>
      <c r="I28" s="7">
        <f t="shared" si="1"/>
        <v>0.5526315789473685</v>
      </c>
      <c r="K28" s="1">
        <v>7</v>
      </c>
      <c r="L28" s="1">
        <v>14</v>
      </c>
      <c r="M28" s="7">
        <f t="shared" si="2"/>
        <v>0.5</v>
      </c>
      <c r="O28" s="1">
        <v>0</v>
      </c>
      <c r="P28" s="1">
        <v>0</v>
      </c>
      <c r="R28" s="1">
        <v>10</v>
      </c>
      <c r="T28" s="1">
        <v>0</v>
      </c>
      <c r="U28" s="1">
        <v>0</v>
      </c>
      <c r="V28" s="1">
        <v>0</v>
      </c>
      <c r="X28" s="1">
        <v>0</v>
      </c>
      <c r="Y28" s="1">
        <v>0</v>
      </c>
      <c r="Z28" s="1">
        <v>0</v>
      </c>
      <c r="AA28" s="1">
        <v>0</v>
      </c>
      <c r="AC28" s="1"/>
      <c r="AE28" s="1">
        <f t="shared" si="3"/>
        <v>67</v>
      </c>
      <c r="AG28" s="12">
        <f t="shared" si="4"/>
        <v>28</v>
      </c>
    </row>
  </sheetData>
  <sheetProtection/>
  <mergeCells count="19">
    <mergeCell ref="H1:V1"/>
    <mergeCell ref="AB2:AG2"/>
    <mergeCell ref="C3:G3"/>
    <mergeCell ref="X4:AA4"/>
    <mergeCell ref="A27:B27"/>
    <mergeCell ref="A28:B28"/>
    <mergeCell ref="AC7:AC8"/>
    <mergeCell ref="AE7:AE8"/>
    <mergeCell ref="X7:AA7"/>
    <mergeCell ref="R7:R8"/>
    <mergeCell ref="AG7:AG8"/>
    <mergeCell ref="A26:B26"/>
    <mergeCell ref="X5:AA5"/>
    <mergeCell ref="A7:B7"/>
    <mergeCell ref="C7:E7"/>
    <mergeCell ref="G7:I7"/>
    <mergeCell ref="T7:V7"/>
    <mergeCell ref="K7:M7"/>
    <mergeCell ref="O7:P7"/>
  </mergeCells>
  <printOptions/>
  <pageMargins left="0.25" right="0.25" top="1" bottom="1" header="0.5" footer="0.5"/>
  <pageSetup orientation="landscape" scale="99"/>
  <colBreaks count="1" manualBreakCount="1">
    <brk id="33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AG28"/>
  <sheetViews>
    <sheetView workbookViewId="0" topLeftCell="A1">
      <selection activeCell="E4" sqref="E4"/>
    </sheetView>
  </sheetViews>
  <sheetFormatPr defaultColWidth="11.00390625" defaultRowHeight="12.75"/>
  <cols>
    <col min="1" max="1" width="2.75390625" style="0" customWidth="1"/>
    <col min="2" max="2" width="16.75390625" style="0" customWidth="1"/>
    <col min="3" max="4" width="2.75390625" style="0" customWidth="1"/>
    <col min="5" max="5" width="4.625" style="0" customWidth="1"/>
    <col min="6" max="6" width="1.75390625" style="0" customWidth="1"/>
    <col min="7" max="8" width="2.75390625" style="0" customWidth="1"/>
    <col min="9" max="9" width="4.625" style="0" customWidth="1"/>
    <col min="10" max="10" width="1.75390625" style="0" customWidth="1"/>
    <col min="11" max="12" width="2.75390625" style="0" customWidth="1"/>
    <col min="13" max="13" width="4.625" style="0" customWidth="1"/>
    <col min="14" max="14" width="1.75390625" style="0" customWidth="1"/>
    <col min="15" max="16" width="2.75390625" style="0" customWidth="1"/>
    <col min="17" max="17" width="1.75390625" style="0" customWidth="1"/>
    <col min="18" max="18" width="2.75390625" style="0" customWidth="1"/>
    <col min="19" max="19" width="0.74609375" style="0" customWidth="1"/>
    <col min="20" max="22" width="2.75390625" style="0" customWidth="1"/>
    <col min="23" max="23" width="0.74609375" style="0" customWidth="1"/>
    <col min="24" max="27" width="2.75390625" style="0" customWidth="1"/>
    <col min="28" max="32" width="3.00390625" style="0" customWidth="1"/>
    <col min="33" max="33" width="5.75390625" style="0" customWidth="1"/>
  </cols>
  <sheetData>
    <row r="1" spans="8:22" ht="12.75">
      <c r="H1" s="26" t="s">
        <v>79</v>
      </c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</row>
    <row r="2" spans="2:33" ht="12.75">
      <c r="B2" t="s">
        <v>24</v>
      </c>
      <c r="AB2" s="34" t="s">
        <v>29</v>
      </c>
      <c r="AC2" s="43"/>
      <c r="AD2" s="43"/>
      <c r="AE2" s="43"/>
      <c r="AF2" s="43"/>
      <c r="AG2" s="44"/>
    </row>
    <row r="3" spans="2:33" ht="12.75">
      <c r="B3" t="s">
        <v>25</v>
      </c>
      <c r="C3" s="33" t="s">
        <v>57</v>
      </c>
      <c r="D3" s="33"/>
      <c r="E3" s="33"/>
      <c r="F3" s="33"/>
      <c r="G3" s="33"/>
      <c r="I3" s="47"/>
      <c r="J3" s="47"/>
      <c r="K3" s="47"/>
      <c r="L3" s="47"/>
      <c r="M3" s="47"/>
      <c r="N3" s="47"/>
      <c r="O3" s="47"/>
      <c r="P3" s="47"/>
      <c r="AB3" s="1">
        <v>1</v>
      </c>
      <c r="AC3" s="1">
        <v>2</v>
      </c>
      <c r="AD3" s="1">
        <v>3</v>
      </c>
      <c r="AE3" s="1">
        <v>4</v>
      </c>
      <c r="AF3" s="1" t="s">
        <v>27</v>
      </c>
      <c r="AG3" s="4" t="s">
        <v>28</v>
      </c>
    </row>
    <row r="4" spans="2:33" ht="12.75">
      <c r="B4" t="s">
        <v>26</v>
      </c>
      <c r="C4">
        <f>IF(AE27&gt;AE28,"Westholt!C4+",Westholt!C4+0)</f>
        <v>3</v>
      </c>
      <c r="D4" s="3" t="s">
        <v>30</v>
      </c>
      <c r="E4">
        <f>IF(AE28&gt;AE27,Westholt!E4+1,Westholt!E4+0)</f>
        <v>12</v>
      </c>
      <c r="F4" t="s">
        <v>31</v>
      </c>
      <c r="I4" t="s">
        <v>90</v>
      </c>
      <c r="K4" t="s">
        <v>30</v>
      </c>
      <c r="L4">
        <v>2</v>
      </c>
      <c r="X4" s="35" t="s">
        <v>43</v>
      </c>
      <c r="Y4" s="35"/>
      <c r="Z4" s="35"/>
      <c r="AA4" s="36"/>
      <c r="AB4" s="1">
        <v>10</v>
      </c>
      <c r="AC4" s="1">
        <v>8</v>
      </c>
      <c r="AD4" s="1">
        <v>8</v>
      </c>
      <c r="AE4" s="1">
        <v>12</v>
      </c>
      <c r="AF4" s="1"/>
      <c r="AG4" s="1">
        <f>SUM(AB4:AF4)</f>
        <v>38</v>
      </c>
    </row>
    <row r="5" spans="3:33" ht="12.75">
      <c r="C5" s="6">
        <f>IF(AE27&gt;AE28,1,0)</f>
        <v>0</v>
      </c>
      <c r="E5" s="6">
        <f>IF(AE27&lt;AE28,1,0)</f>
        <v>1</v>
      </c>
      <c r="K5" t="s">
        <v>31</v>
      </c>
      <c r="L5">
        <v>6</v>
      </c>
      <c r="X5" s="35" t="str">
        <f>C3</f>
        <v>Hartington </v>
      </c>
      <c r="Y5" s="35"/>
      <c r="Z5" s="35"/>
      <c r="AA5" s="36"/>
      <c r="AB5" s="1">
        <v>11</v>
      </c>
      <c r="AC5" s="1">
        <v>15</v>
      </c>
      <c r="AD5" s="1">
        <v>16</v>
      </c>
      <c r="AE5" s="1">
        <v>8</v>
      </c>
      <c r="AF5" s="1"/>
      <c r="AG5" s="1">
        <f>SUM(AB5:AF5)</f>
        <v>50</v>
      </c>
    </row>
    <row r="7" spans="1:33" ht="12.75">
      <c r="A7" s="28" t="s">
        <v>0</v>
      </c>
      <c r="B7" s="29"/>
      <c r="C7" s="28" t="s">
        <v>1</v>
      </c>
      <c r="D7" s="32"/>
      <c r="E7" s="39"/>
      <c r="G7" s="28" t="s">
        <v>8</v>
      </c>
      <c r="H7" s="32"/>
      <c r="I7" s="29"/>
      <c r="K7" s="40" t="s">
        <v>14</v>
      </c>
      <c r="L7" s="41"/>
      <c r="M7" s="42"/>
      <c r="O7" s="28" t="s">
        <v>9</v>
      </c>
      <c r="P7" s="29"/>
      <c r="R7" s="37" t="s">
        <v>12</v>
      </c>
      <c r="T7" s="40" t="s">
        <v>13</v>
      </c>
      <c r="U7" s="41"/>
      <c r="V7" s="42"/>
      <c r="X7" s="28" t="s">
        <v>17</v>
      </c>
      <c r="Y7" s="32"/>
      <c r="Z7" s="32"/>
      <c r="AA7" s="29"/>
      <c r="AC7" s="37" t="s">
        <v>21</v>
      </c>
      <c r="AE7" s="37" t="s">
        <v>22</v>
      </c>
      <c r="AG7" s="37" t="s">
        <v>23</v>
      </c>
    </row>
    <row r="8" spans="1:33" ht="12.75">
      <c r="A8" s="2" t="s">
        <v>6</v>
      </c>
      <c r="B8" s="2" t="s">
        <v>5</v>
      </c>
      <c r="C8" s="2" t="s">
        <v>2</v>
      </c>
      <c r="D8" s="2" t="s">
        <v>3</v>
      </c>
      <c r="E8" s="2" t="s">
        <v>4</v>
      </c>
      <c r="G8" s="2" t="s">
        <v>2</v>
      </c>
      <c r="H8" s="2" t="s">
        <v>3</v>
      </c>
      <c r="I8" s="2" t="s">
        <v>4</v>
      </c>
      <c r="K8" s="2" t="s">
        <v>2</v>
      </c>
      <c r="L8" s="2" t="s">
        <v>3</v>
      </c>
      <c r="M8" s="2" t="s">
        <v>4</v>
      </c>
      <c r="O8" s="2" t="s">
        <v>10</v>
      </c>
      <c r="P8" s="2" t="s">
        <v>11</v>
      </c>
      <c r="R8" s="38"/>
      <c r="T8" s="2" t="s">
        <v>15</v>
      </c>
      <c r="U8" s="2" t="s">
        <v>16</v>
      </c>
      <c r="V8" s="2" t="s">
        <v>12</v>
      </c>
      <c r="X8" s="2" t="s">
        <v>3</v>
      </c>
      <c r="Y8" s="2" t="s">
        <v>18</v>
      </c>
      <c r="Z8" s="2" t="s">
        <v>19</v>
      </c>
      <c r="AA8" s="2" t="s">
        <v>20</v>
      </c>
      <c r="AC8" s="38"/>
      <c r="AE8" s="38"/>
      <c r="AG8" s="38"/>
    </row>
    <row r="9" spans="1:33" ht="12.75">
      <c r="A9" s="1">
        <v>11</v>
      </c>
      <c r="B9" s="1" t="s">
        <v>66</v>
      </c>
      <c r="C9" s="1">
        <v>0</v>
      </c>
      <c r="D9" s="1">
        <v>5</v>
      </c>
      <c r="E9" s="7">
        <f>IF(D9=0,"0",(C9/D9))</f>
        <v>0</v>
      </c>
      <c r="G9" s="1">
        <v>0</v>
      </c>
      <c r="H9" s="1">
        <v>2</v>
      </c>
      <c r="I9" s="7">
        <f>IF(H9=0,"0",(G9/H9))</f>
        <v>0</v>
      </c>
      <c r="K9" s="1">
        <v>0</v>
      </c>
      <c r="L9" s="1">
        <v>0</v>
      </c>
      <c r="M9" s="7" t="str">
        <f>IF(L9=0,"0",(K9/L9))</f>
        <v>0</v>
      </c>
      <c r="O9" s="1">
        <v>2</v>
      </c>
      <c r="P9" s="1">
        <v>3</v>
      </c>
      <c r="R9" s="1">
        <v>2</v>
      </c>
      <c r="T9" s="1">
        <v>0</v>
      </c>
      <c r="U9" s="1">
        <v>0</v>
      </c>
      <c r="V9" s="1">
        <v>0</v>
      </c>
      <c r="X9" s="1">
        <v>1</v>
      </c>
      <c r="Y9" s="1">
        <v>2</v>
      </c>
      <c r="Z9" s="1">
        <v>0</v>
      </c>
      <c r="AA9" s="1">
        <v>0</v>
      </c>
      <c r="AC9" s="1">
        <v>4</v>
      </c>
      <c r="AE9" s="1">
        <f>(C9*3)+(G9*2)+K9</f>
        <v>0</v>
      </c>
      <c r="AG9" s="12">
        <f>C9-D9+G9-H9+K9-L9+(O9*2)+P9-R9-T9-U9-V9+(X9*2)+Y9+Z9+(AA9*3)+AE9</f>
        <v>2</v>
      </c>
    </row>
    <row r="10" spans="1:33" ht="12.75">
      <c r="A10" s="1">
        <v>15</v>
      </c>
      <c r="B10" s="1" t="s">
        <v>67</v>
      </c>
      <c r="C10" s="1">
        <v>1</v>
      </c>
      <c r="D10" s="1">
        <v>4</v>
      </c>
      <c r="E10" s="7">
        <f aca="true" t="shared" si="0" ref="E10:E28">IF(D10=0,"0",(C10/D10))</f>
        <v>0.25</v>
      </c>
      <c r="G10" s="1">
        <v>2</v>
      </c>
      <c r="H10" s="1">
        <v>4</v>
      </c>
      <c r="I10" s="7">
        <f aca="true" t="shared" si="1" ref="I10:I28">IF(H10=0,"0",(G10/H10))</f>
        <v>0.5</v>
      </c>
      <c r="K10" s="1">
        <v>4</v>
      </c>
      <c r="L10" s="1">
        <v>4</v>
      </c>
      <c r="M10" s="7">
        <f aca="true" t="shared" si="2" ref="M10:M28">IF(L10=0,"0",(K10/L10))</f>
        <v>1</v>
      </c>
      <c r="O10" s="1">
        <v>2</v>
      </c>
      <c r="P10" s="1">
        <v>5</v>
      </c>
      <c r="R10" s="1">
        <v>4</v>
      </c>
      <c r="T10" s="1">
        <v>6</v>
      </c>
      <c r="U10" s="1">
        <v>1</v>
      </c>
      <c r="V10" s="1">
        <v>1</v>
      </c>
      <c r="X10" s="1">
        <v>3</v>
      </c>
      <c r="Y10" s="1">
        <v>0</v>
      </c>
      <c r="Z10" s="1">
        <v>0</v>
      </c>
      <c r="AA10" s="1">
        <v>0</v>
      </c>
      <c r="AC10" s="1">
        <v>4</v>
      </c>
      <c r="AE10" s="1">
        <f aca="true" t="shared" si="3" ref="AE10:AE28">(C10*3)+(G10*2)+K10</f>
        <v>11</v>
      </c>
      <c r="AG10" s="12">
        <f aca="true" t="shared" si="4" ref="AG10:AG28">C10-D10+G10-H10+K10-L10+(O10*2)+P10-R10-T10-U10-V10+(X10*2)+Y10+Z10+(AA10*3)+AE10</f>
        <v>9</v>
      </c>
    </row>
    <row r="11" spans="1:33" ht="12.75">
      <c r="A11" s="1">
        <v>21</v>
      </c>
      <c r="B11" s="1" t="s">
        <v>68</v>
      </c>
      <c r="C11" s="1">
        <v>0</v>
      </c>
      <c r="D11" s="1">
        <v>0</v>
      </c>
      <c r="E11" s="7" t="str">
        <f t="shared" si="0"/>
        <v>0</v>
      </c>
      <c r="G11" s="1">
        <v>1</v>
      </c>
      <c r="H11" s="1">
        <v>3</v>
      </c>
      <c r="I11" s="7">
        <f t="shared" si="1"/>
        <v>0.3333333333333333</v>
      </c>
      <c r="K11" s="1">
        <v>1</v>
      </c>
      <c r="L11" s="1">
        <v>3</v>
      </c>
      <c r="M11" s="7">
        <f t="shared" si="2"/>
        <v>0.3333333333333333</v>
      </c>
      <c r="O11" s="1">
        <v>2</v>
      </c>
      <c r="P11" s="1">
        <v>1</v>
      </c>
      <c r="R11" s="1">
        <v>2</v>
      </c>
      <c r="T11" s="1">
        <v>1</v>
      </c>
      <c r="U11" s="1">
        <v>1</v>
      </c>
      <c r="V11" s="1">
        <v>0</v>
      </c>
      <c r="X11" s="1">
        <v>0</v>
      </c>
      <c r="Y11" s="1">
        <v>1</v>
      </c>
      <c r="Z11" s="1">
        <v>0</v>
      </c>
      <c r="AA11" s="1">
        <v>0</v>
      </c>
      <c r="AC11" s="1">
        <v>4</v>
      </c>
      <c r="AE11" s="1">
        <f t="shared" si="3"/>
        <v>3</v>
      </c>
      <c r="AG11" s="12">
        <f t="shared" si="4"/>
        <v>1</v>
      </c>
    </row>
    <row r="12" spans="1:33" ht="12.75">
      <c r="A12" s="1">
        <v>23</v>
      </c>
      <c r="B12" s="1" t="s">
        <v>69</v>
      </c>
      <c r="C12" s="1">
        <v>1</v>
      </c>
      <c r="D12" s="1">
        <v>5</v>
      </c>
      <c r="E12" s="7">
        <f t="shared" si="0"/>
        <v>0.2</v>
      </c>
      <c r="G12" s="1">
        <v>0</v>
      </c>
      <c r="H12" s="1">
        <v>3</v>
      </c>
      <c r="I12" s="7">
        <f t="shared" si="1"/>
        <v>0</v>
      </c>
      <c r="K12" s="1">
        <v>0</v>
      </c>
      <c r="L12" s="1">
        <v>0</v>
      </c>
      <c r="M12" s="7" t="str">
        <f t="shared" si="2"/>
        <v>0</v>
      </c>
      <c r="O12" s="1">
        <v>1</v>
      </c>
      <c r="P12" s="1">
        <v>5</v>
      </c>
      <c r="R12" s="1">
        <v>3</v>
      </c>
      <c r="T12" s="1">
        <v>0</v>
      </c>
      <c r="U12" s="1">
        <v>1</v>
      </c>
      <c r="V12" s="1">
        <v>1</v>
      </c>
      <c r="X12" s="1">
        <v>1</v>
      </c>
      <c r="Y12" s="1">
        <v>1</v>
      </c>
      <c r="Z12" s="1">
        <v>1</v>
      </c>
      <c r="AA12" s="1">
        <v>0</v>
      </c>
      <c r="AC12" s="1">
        <v>4</v>
      </c>
      <c r="AE12" s="1">
        <f t="shared" si="3"/>
        <v>3</v>
      </c>
      <c r="AG12" s="12">
        <f t="shared" si="4"/>
        <v>2</v>
      </c>
    </row>
    <row r="13" spans="1:33" ht="12.75">
      <c r="A13" s="1">
        <v>25</v>
      </c>
      <c r="B13" s="1" t="s">
        <v>70</v>
      </c>
      <c r="C13" s="1">
        <v>2</v>
      </c>
      <c r="D13" s="1">
        <v>5</v>
      </c>
      <c r="E13" s="7">
        <f t="shared" si="0"/>
        <v>0.4</v>
      </c>
      <c r="G13" s="1">
        <v>5</v>
      </c>
      <c r="H13" s="1">
        <v>5</v>
      </c>
      <c r="I13" s="7">
        <f t="shared" si="1"/>
        <v>1</v>
      </c>
      <c r="K13" s="1">
        <v>1</v>
      </c>
      <c r="L13" s="1">
        <v>2</v>
      </c>
      <c r="M13" s="7">
        <f t="shared" si="2"/>
        <v>0.5</v>
      </c>
      <c r="O13" s="1">
        <v>0</v>
      </c>
      <c r="P13" s="1">
        <v>1</v>
      </c>
      <c r="R13" s="1">
        <v>1</v>
      </c>
      <c r="T13" s="1">
        <v>0</v>
      </c>
      <c r="U13" s="1">
        <v>1</v>
      </c>
      <c r="V13" s="1">
        <v>1</v>
      </c>
      <c r="X13" s="1">
        <v>0</v>
      </c>
      <c r="Y13" s="1">
        <v>3</v>
      </c>
      <c r="Z13" s="1">
        <v>0</v>
      </c>
      <c r="AA13" s="1">
        <v>0</v>
      </c>
      <c r="AC13" s="1">
        <v>4</v>
      </c>
      <c r="AE13" s="1">
        <f t="shared" si="3"/>
        <v>17</v>
      </c>
      <c r="AG13" s="12">
        <f t="shared" si="4"/>
        <v>14</v>
      </c>
    </row>
    <row r="14" spans="1:33" ht="12.75">
      <c r="A14" s="1">
        <v>31</v>
      </c>
      <c r="B14" s="1" t="s">
        <v>76</v>
      </c>
      <c r="C14" s="1">
        <v>0</v>
      </c>
      <c r="D14" s="1">
        <v>1</v>
      </c>
      <c r="E14" s="7">
        <f t="shared" si="0"/>
        <v>0</v>
      </c>
      <c r="G14" s="1">
        <v>0</v>
      </c>
      <c r="H14" s="1">
        <v>1</v>
      </c>
      <c r="I14" s="7">
        <f t="shared" si="1"/>
        <v>0</v>
      </c>
      <c r="K14" s="1">
        <v>0</v>
      </c>
      <c r="L14" s="1">
        <v>0</v>
      </c>
      <c r="M14" s="7" t="str">
        <f t="shared" si="2"/>
        <v>0</v>
      </c>
      <c r="O14" s="1">
        <v>0</v>
      </c>
      <c r="P14" s="1">
        <v>0</v>
      </c>
      <c r="R14" s="1">
        <v>0</v>
      </c>
      <c r="T14" s="1">
        <v>0</v>
      </c>
      <c r="U14" s="1">
        <v>0</v>
      </c>
      <c r="V14" s="1">
        <v>0</v>
      </c>
      <c r="X14" s="1">
        <v>1</v>
      </c>
      <c r="Y14" s="1">
        <v>0</v>
      </c>
      <c r="Z14" s="1">
        <v>0</v>
      </c>
      <c r="AA14" s="1">
        <v>0</v>
      </c>
      <c r="AC14" s="1">
        <v>3</v>
      </c>
      <c r="AE14" s="1">
        <f t="shared" si="3"/>
        <v>0</v>
      </c>
      <c r="AG14" s="12">
        <f t="shared" si="4"/>
        <v>0</v>
      </c>
    </row>
    <row r="15" spans="1:33" ht="12.75">
      <c r="A15" s="1">
        <v>41</v>
      </c>
      <c r="B15" s="19" t="s">
        <v>71</v>
      </c>
      <c r="C15" s="1">
        <v>0</v>
      </c>
      <c r="D15" s="1">
        <v>0</v>
      </c>
      <c r="E15" s="7" t="str">
        <f t="shared" si="0"/>
        <v>0</v>
      </c>
      <c r="G15" s="1">
        <v>2</v>
      </c>
      <c r="H15" s="1">
        <v>5</v>
      </c>
      <c r="I15" s="7">
        <f t="shared" si="1"/>
        <v>0.4</v>
      </c>
      <c r="K15" s="1">
        <v>0</v>
      </c>
      <c r="L15" s="1">
        <v>0</v>
      </c>
      <c r="M15" s="7" t="str">
        <f t="shared" si="2"/>
        <v>0</v>
      </c>
      <c r="O15" s="1">
        <v>1</v>
      </c>
      <c r="P15" s="1">
        <v>2</v>
      </c>
      <c r="R15" s="1">
        <v>4</v>
      </c>
      <c r="T15" s="1">
        <v>0</v>
      </c>
      <c r="U15" s="1">
        <v>0</v>
      </c>
      <c r="V15" s="1">
        <v>0</v>
      </c>
      <c r="X15" s="1">
        <v>1</v>
      </c>
      <c r="Y15" s="1">
        <v>0</v>
      </c>
      <c r="Z15" s="1">
        <v>1</v>
      </c>
      <c r="AA15" s="1">
        <v>0</v>
      </c>
      <c r="AC15" s="1">
        <v>4</v>
      </c>
      <c r="AE15" s="1">
        <f t="shared" si="3"/>
        <v>4</v>
      </c>
      <c r="AG15" s="12">
        <f t="shared" si="4"/>
        <v>4</v>
      </c>
    </row>
    <row r="16" spans="1:33" ht="12.75">
      <c r="A16" s="1">
        <v>45</v>
      </c>
      <c r="B16" s="1" t="s">
        <v>72</v>
      </c>
      <c r="C16" s="1">
        <v>0</v>
      </c>
      <c r="D16" s="1">
        <v>0</v>
      </c>
      <c r="E16" s="7" t="str">
        <f t="shared" si="0"/>
        <v>0</v>
      </c>
      <c r="G16" s="1">
        <v>0</v>
      </c>
      <c r="H16" s="1">
        <v>0</v>
      </c>
      <c r="I16" s="7" t="str">
        <f t="shared" si="1"/>
        <v>0</v>
      </c>
      <c r="K16" s="1">
        <v>0</v>
      </c>
      <c r="L16" s="1">
        <v>0</v>
      </c>
      <c r="M16" s="7" t="str">
        <f t="shared" si="2"/>
        <v>0</v>
      </c>
      <c r="O16" s="1">
        <v>0</v>
      </c>
      <c r="P16" s="1">
        <v>0</v>
      </c>
      <c r="R16" s="1">
        <v>0</v>
      </c>
      <c r="T16" s="1">
        <v>0</v>
      </c>
      <c r="U16" s="1">
        <v>0</v>
      </c>
      <c r="V16" s="1">
        <v>0</v>
      </c>
      <c r="X16" s="1">
        <v>0</v>
      </c>
      <c r="Y16" s="1">
        <v>0</v>
      </c>
      <c r="Z16" s="1">
        <v>0</v>
      </c>
      <c r="AA16" s="1">
        <v>0</v>
      </c>
      <c r="AC16" s="1">
        <v>0</v>
      </c>
      <c r="AE16" s="1">
        <f t="shared" si="3"/>
        <v>0</v>
      </c>
      <c r="AG16" s="12">
        <f t="shared" si="4"/>
        <v>0</v>
      </c>
    </row>
    <row r="17" spans="1:33" ht="12.75">
      <c r="A17" s="1">
        <v>51</v>
      </c>
      <c r="B17" s="1" t="s">
        <v>73</v>
      </c>
      <c r="C17" s="1">
        <v>0</v>
      </c>
      <c r="D17" s="1">
        <v>0</v>
      </c>
      <c r="E17" s="7" t="str">
        <f t="shared" si="0"/>
        <v>0</v>
      </c>
      <c r="G17" s="1">
        <v>0</v>
      </c>
      <c r="H17" s="1">
        <v>0</v>
      </c>
      <c r="I17" s="7" t="str">
        <f t="shared" si="1"/>
        <v>0</v>
      </c>
      <c r="K17" s="1">
        <v>0</v>
      </c>
      <c r="L17" s="1">
        <v>0</v>
      </c>
      <c r="M17" s="7" t="str">
        <f t="shared" si="2"/>
        <v>0</v>
      </c>
      <c r="O17" s="1">
        <v>0</v>
      </c>
      <c r="P17" s="1">
        <v>0</v>
      </c>
      <c r="R17" s="1">
        <v>0</v>
      </c>
      <c r="T17" s="1">
        <v>0</v>
      </c>
      <c r="U17" s="1">
        <v>0</v>
      </c>
      <c r="V17" s="1">
        <v>0</v>
      </c>
      <c r="X17" s="1">
        <v>0</v>
      </c>
      <c r="Y17" s="1">
        <v>0</v>
      </c>
      <c r="Z17" s="1">
        <v>0</v>
      </c>
      <c r="AA17" s="1">
        <v>0</v>
      </c>
      <c r="AC17" s="1">
        <v>0</v>
      </c>
      <c r="AE17" s="1">
        <f t="shared" si="3"/>
        <v>0</v>
      </c>
      <c r="AG17" s="12">
        <f t="shared" si="4"/>
        <v>0</v>
      </c>
    </row>
    <row r="18" spans="1:33" ht="12.75">
      <c r="A18" s="1">
        <v>53</v>
      </c>
      <c r="B18" s="1" t="s">
        <v>74</v>
      </c>
      <c r="C18" s="1">
        <v>0</v>
      </c>
      <c r="D18" s="1">
        <v>0</v>
      </c>
      <c r="E18" s="7" t="str">
        <f t="shared" si="0"/>
        <v>0</v>
      </c>
      <c r="G18" s="1">
        <v>0</v>
      </c>
      <c r="H18" s="1">
        <v>1</v>
      </c>
      <c r="I18" s="7">
        <f t="shared" si="1"/>
        <v>0</v>
      </c>
      <c r="K18" s="1">
        <v>0</v>
      </c>
      <c r="L18" s="1">
        <v>0</v>
      </c>
      <c r="M18" s="7" t="str">
        <f t="shared" si="2"/>
        <v>0</v>
      </c>
      <c r="O18" s="1">
        <v>0</v>
      </c>
      <c r="P18" s="1">
        <v>0</v>
      </c>
      <c r="R18" s="1">
        <v>0</v>
      </c>
      <c r="T18" s="1">
        <v>0</v>
      </c>
      <c r="U18" s="1">
        <v>0</v>
      </c>
      <c r="V18" s="1">
        <v>0</v>
      </c>
      <c r="X18" s="1">
        <v>0</v>
      </c>
      <c r="Y18" s="1">
        <v>0</v>
      </c>
      <c r="Z18" s="1">
        <v>0</v>
      </c>
      <c r="AA18" s="1">
        <v>0</v>
      </c>
      <c r="AC18" s="1">
        <v>3</v>
      </c>
      <c r="AE18" s="1">
        <f t="shared" si="3"/>
        <v>0</v>
      </c>
      <c r="AG18" s="12">
        <f t="shared" si="4"/>
        <v>-1</v>
      </c>
    </row>
    <row r="19" spans="1:33" ht="12.75">
      <c r="A19" s="1">
        <v>55</v>
      </c>
      <c r="B19" s="4" t="s">
        <v>75</v>
      </c>
      <c r="C19" s="1">
        <v>0</v>
      </c>
      <c r="D19" s="1">
        <v>0</v>
      </c>
      <c r="E19" s="7" t="str">
        <f t="shared" si="0"/>
        <v>0</v>
      </c>
      <c r="G19" s="1">
        <v>0</v>
      </c>
      <c r="H19" s="1">
        <v>0</v>
      </c>
      <c r="I19" s="7" t="str">
        <f t="shared" si="1"/>
        <v>0</v>
      </c>
      <c r="K19" s="1">
        <v>0</v>
      </c>
      <c r="L19" s="1">
        <v>0</v>
      </c>
      <c r="M19" s="7" t="str">
        <f t="shared" si="2"/>
        <v>0</v>
      </c>
      <c r="O19" s="1">
        <v>0</v>
      </c>
      <c r="P19" s="1">
        <v>0</v>
      </c>
      <c r="R19" s="1">
        <v>3</v>
      </c>
      <c r="T19" s="1">
        <v>0</v>
      </c>
      <c r="U19" s="1">
        <v>0</v>
      </c>
      <c r="V19" s="1">
        <v>0</v>
      </c>
      <c r="X19" s="1">
        <v>2</v>
      </c>
      <c r="Y19" s="1">
        <v>0</v>
      </c>
      <c r="Z19" s="1">
        <v>0</v>
      </c>
      <c r="AA19" s="1">
        <v>0</v>
      </c>
      <c r="AC19" s="1">
        <v>4</v>
      </c>
      <c r="AE19" s="1">
        <f t="shared" si="3"/>
        <v>0</v>
      </c>
      <c r="AG19" s="12">
        <f t="shared" si="4"/>
        <v>1</v>
      </c>
    </row>
    <row r="20" spans="1:33" ht="12.75">
      <c r="A20" s="1">
        <v>33</v>
      </c>
      <c r="B20" s="1" t="s">
        <v>88</v>
      </c>
      <c r="C20" s="1">
        <v>0</v>
      </c>
      <c r="D20" s="1">
        <v>0</v>
      </c>
      <c r="E20" s="7" t="str">
        <f t="shared" si="0"/>
        <v>0</v>
      </c>
      <c r="G20" s="1">
        <v>0</v>
      </c>
      <c r="H20" s="1">
        <v>0</v>
      </c>
      <c r="I20" s="7" t="str">
        <f t="shared" si="1"/>
        <v>0</v>
      </c>
      <c r="K20" s="1">
        <v>0</v>
      </c>
      <c r="L20" s="1">
        <v>0</v>
      </c>
      <c r="M20" s="7" t="str">
        <f t="shared" si="2"/>
        <v>0</v>
      </c>
      <c r="O20" s="1">
        <v>0</v>
      </c>
      <c r="P20" s="1">
        <v>0</v>
      </c>
      <c r="R20" s="1">
        <v>0</v>
      </c>
      <c r="T20" s="1">
        <v>0</v>
      </c>
      <c r="U20" s="1">
        <v>0</v>
      </c>
      <c r="V20" s="1">
        <v>0</v>
      </c>
      <c r="X20" s="1">
        <v>0</v>
      </c>
      <c r="Y20" s="1">
        <v>0</v>
      </c>
      <c r="Z20" s="1">
        <v>0</v>
      </c>
      <c r="AA20" s="1">
        <v>0</v>
      </c>
      <c r="AC20" s="1">
        <v>0</v>
      </c>
      <c r="AE20" s="1">
        <f t="shared" si="3"/>
        <v>0</v>
      </c>
      <c r="AG20" s="12">
        <f t="shared" si="4"/>
        <v>0</v>
      </c>
    </row>
    <row r="21" spans="1:33" ht="12.75">
      <c r="A21" s="1">
        <v>43</v>
      </c>
      <c r="B21" s="1" t="s">
        <v>89</v>
      </c>
      <c r="C21" s="1">
        <v>0</v>
      </c>
      <c r="D21" s="1">
        <v>0</v>
      </c>
      <c r="E21" s="7" t="str">
        <f t="shared" si="0"/>
        <v>0</v>
      </c>
      <c r="G21" s="1">
        <v>0</v>
      </c>
      <c r="H21" s="1">
        <v>0</v>
      </c>
      <c r="I21" s="7" t="str">
        <f t="shared" si="1"/>
        <v>0</v>
      </c>
      <c r="K21" s="1">
        <v>0</v>
      </c>
      <c r="L21" s="1">
        <v>0</v>
      </c>
      <c r="M21" s="7" t="str">
        <f t="shared" si="2"/>
        <v>0</v>
      </c>
      <c r="O21" s="1">
        <v>0</v>
      </c>
      <c r="P21" s="1">
        <v>0</v>
      </c>
      <c r="R21" s="1">
        <v>0</v>
      </c>
      <c r="T21" s="1">
        <v>0</v>
      </c>
      <c r="U21" s="1">
        <v>0</v>
      </c>
      <c r="V21" s="1">
        <v>0</v>
      </c>
      <c r="X21" s="1">
        <v>0</v>
      </c>
      <c r="Y21" s="1">
        <v>0</v>
      </c>
      <c r="Z21" s="1">
        <v>0</v>
      </c>
      <c r="AA21" s="1">
        <v>0</v>
      </c>
      <c r="AC21" s="1">
        <v>0</v>
      </c>
      <c r="AE21" s="1">
        <f t="shared" si="3"/>
        <v>0</v>
      </c>
      <c r="AG21" s="12">
        <f t="shared" si="4"/>
        <v>0</v>
      </c>
    </row>
    <row r="22" spans="1:33" ht="12.75">
      <c r="A22" s="1"/>
      <c r="B22" s="1"/>
      <c r="C22" s="1">
        <v>0</v>
      </c>
      <c r="D22" s="1">
        <v>0</v>
      </c>
      <c r="E22" s="7" t="str">
        <f t="shared" si="0"/>
        <v>0</v>
      </c>
      <c r="G22" s="1">
        <v>0</v>
      </c>
      <c r="H22" s="1">
        <v>0</v>
      </c>
      <c r="I22" s="7" t="str">
        <f t="shared" si="1"/>
        <v>0</v>
      </c>
      <c r="K22" s="1">
        <v>0</v>
      </c>
      <c r="L22" s="1">
        <v>0</v>
      </c>
      <c r="M22" s="7" t="str">
        <f t="shared" si="2"/>
        <v>0</v>
      </c>
      <c r="O22" s="1">
        <v>0</v>
      </c>
      <c r="P22" s="1">
        <v>0</v>
      </c>
      <c r="R22" s="1">
        <v>0</v>
      </c>
      <c r="T22" s="1">
        <v>0</v>
      </c>
      <c r="U22" s="1">
        <v>0</v>
      </c>
      <c r="V22" s="1">
        <v>0</v>
      </c>
      <c r="X22" s="1">
        <v>0</v>
      </c>
      <c r="Y22" s="1">
        <v>0</v>
      </c>
      <c r="Z22" s="1">
        <v>0</v>
      </c>
      <c r="AA22" s="1">
        <v>0</v>
      </c>
      <c r="AC22" s="1">
        <v>0</v>
      </c>
      <c r="AE22" s="1">
        <f t="shared" si="3"/>
        <v>0</v>
      </c>
      <c r="AG22" s="12">
        <f t="shared" si="4"/>
        <v>0</v>
      </c>
    </row>
    <row r="23" spans="1:33" ht="12.75">
      <c r="A23" s="1"/>
      <c r="B23" s="1"/>
      <c r="C23" s="1"/>
      <c r="D23" s="1"/>
      <c r="E23" s="7"/>
      <c r="G23" s="1"/>
      <c r="H23" s="1"/>
      <c r="I23" s="7"/>
      <c r="K23" s="1"/>
      <c r="L23" s="1"/>
      <c r="M23" s="7"/>
      <c r="O23" s="1"/>
      <c r="P23" s="1"/>
      <c r="R23" s="1"/>
      <c r="T23" s="1"/>
      <c r="U23" s="1"/>
      <c r="V23" s="1"/>
      <c r="X23" s="1"/>
      <c r="Y23" s="1"/>
      <c r="Z23" s="1"/>
      <c r="AA23" s="1"/>
      <c r="AC23" s="1"/>
      <c r="AE23" s="1"/>
      <c r="AG23" s="12"/>
    </row>
    <row r="24" spans="1:33" ht="12.75">
      <c r="A24" s="1"/>
      <c r="B24" s="1"/>
      <c r="C24" s="1"/>
      <c r="D24" s="1"/>
      <c r="E24" s="7"/>
      <c r="G24" s="1"/>
      <c r="H24" s="1"/>
      <c r="I24" s="7"/>
      <c r="K24" s="1"/>
      <c r="L24" s="1"/>
      <c r="M24" s="7"/>
      <c r="O24" s="1"/>
      <c r="P24" s="1"/>
      <c r="R24" s="1"/>
      <c r="T24" s="1"/>
      <c r="U24" s="1"/>
      <c r="V24" s="1"/>
      <c r="X24" s="1"/>
      <c r="Y24" s="1"/>
      <c r="Z24" s="1"/>
      <c r="AA24" s="1"/>
      <c r="AC24" s="1"/>
      <c r="AE24" s="1"/>
      <c r="AG24" s="12"/>
    </row>
    <row r="25" spans="1:33" ht="12.75">
      <c r="A25" s="1"/>
      <c r="B25" s="1"/>
      <c r="C25" s="1"/>
      <c r="D25" s="1"/>
      <c r="E25" s="7"/>
      <c r="G25" s="1"/>
      <c r="H25" s="1"/>
      <c r="I25" s="7"/>
      <c r="K25" s="1"/>
      <c r="L25" s="1"/>
      <c r="M25" s="7"/>
      <c r="O25" s="1"/>
      <c r="P25" s="1"/>
      <c r="R25" s="1"/>
      <c r="T25" s="1"/>
      <c r="U25" s="1"/>
      <c r="V25" s="1"/>
      <c r="X25" s="1"/>
      <c r="Y25" s="1"/>
      <c r="Z25" s="1"/>
      <c r="AA25" s="1"/>
      <c r="AC25" s="1"/>
      <c r="AE25" s="1"/>
      <c r="AG25" s="12"/>
    </row>
    <row r="26" spans="1:33" ht="12.75">
      <c r="A26" s="28" t="s">
        <v>7</v>
      </c>
      <c r="B26" s="29"/>
      <c r="C26" s="1"/>
      <c r="D26" s="1"/>
      <c r="E26" s="7"/>
      <c r="G26" s="1"/>
      <c r="H26" s="1"/>
      <c r="I26" s="7"/>
      <c r="K26" s="1"/>
      <c r="L26" s="1"/>
      <c r="M26" s="7"/>
      <c r="O26" s="1"/>
      <c r="P26" s="1"/>
      <c r="R26" s="1"/>
      <c r="T26" s="1"/>
      <c r="U26" s="1"/>
      <c r="V26" s="1"/>
      <c r="X26" s="1"/>
      <c r="Y26" s="1"/>
      <c r="Z26" s="1"/>
      <c r="AA26" s="1"/>
      <c r="AC26" s="1"/>
      <c r="AE26" s="1"/>
      <c r="AG26" s="12"/>
    </row>
    <row r="27" spans="1:33" ht="12.75">
      <c r="A27" s="28" t="s">
        <v>43</v>
      </c>
      <c r="B27" s="29"/>
      <c r="C27" s="1">
        <f>SUM(C9:C24)</f>
        <v>4</v>
      </c>
      <c r="D27" s="1">
        <f>SUM(D9:D24)</f>
        <v>20</v>
      </c>
      <c r="E27" s="7">
        <f t="shared" si="0"/>
        <v>0.2</v>
      </c>
      <c r="G27" s="1">
        <f>SUM(G9:G24)</f>
        <v>10</v>
      </c>
      <c r="H27" s="1">
        <f>SUM(H9:H24)</f>
        <v>24</v>
      </c>
      <c r="I27" s="7">
        <f t="shared" si="1"/>
        <v>0.4166666666666667</v>
      </c>
      <c r="K27" s="1">
        <f>SUM(K9:K24)</f>
        <v>6</v>
      </c>
      <c r="L27" s="1">
        <f>SUM(L9:L24)</f>
        <v>9</v>
      </c>
      <c r="M27" s="7">
        <f t="shared" si="2"/>
        <v>0.6666666666666666</v>
      </c>
      <c r="O27" s="1">
        <f>SUM(O9:O24)</f>
        <v>8</v>
      </c>
      <c r="P27" s="1">
        <f>SUM(P9:P24)</f>
        <v>17</v>
      </c>
      <c r="R27" s="1">
        <f>SUM(R9:R24)</f>
        <v>19</v>
      </c>
      <c r="T27" s="1">
        <f>SUM(T9:T24)</f>
        <v>7</v>
      </c>
      <c r="U27" s="1">
        <f>SUM(U9:U24)</f>
        <v>4</v>
      </c>
      <c r="V27" s="1">
        <f>SUM(V9:V24)</f>
        <v>3</v>
      </c>
      <c r="X27" s="1">
        <f>SUM(X9:X24)</f>
        <v>9</v>
      </c>
      <c r="Y27" s="1">
        <f>SUM(Y9:Y24)</f>
        <v>7</v>
      </c>
      <c r="Z27" s="1">
        <f>SUM(Z9:Z24)</f>
        <v>2</v>
      </c>
      <c r="AA27" s="1">
        <f>SUM(AA9:AA24)</f>
        <v>0</v>
      </c>
      <c r="AC27" s="1"/>
      <c r="AE27" s="1">
        <f t="shared" si="3"/>
        <v>38</v>
      </c>
      <c r="AG27" s="12">
        <f t="shared" si="4"/>
        <v>32</v>
      </c>
    </row>
    <row r="28" spans="1:33" ht="12.75">
      <c r="A28" s="28" t="str">
        <f>C3</f>
        <v>Hartington </v>
      </c>
      <c r="B28" s="29"/>
      <c r="C28" s="1">
        <v>2</v>
      </c>
      <c r="D28" s="1">
        <v>13</v>
      </c>
      <c r="E28" s="7">
        <f t="shared" si="0"/>
        <v>0.15384615384615385</v>
      </c>
      <c r="G28" s="1">
        <v>17</v>
      </c>
      <c r="H28" s="1">
        <v>34</v>
      </c>
      <c r="I28" s="7">
        <f t="shared" si="1"/>
        <v>0.5</v>
      </c>
      <c r="K28" s="1">
        <v>10</v>
      </c>
      <c r="L28" s="1">
        <v>17</v>
      </c>
      <c r="M28" s="7">
        <f t="shared" si="2"/>
        <v>0.5882352941176471</v>
      </c>
      <c r="O28" s="1">
        <v>0</v>
      </c>
      <c r="P28" s="1">
        <v>0</v>
      </c>
      <c r="R28" s="1">
        <v>0</v>
      </c>
      <c r="T28" s="1">
        <v>0</v>
      </c>
      <c r="U28" s="1">
        <v>0</v>
      </c>
      <c r="V28" s="1">
        <v>0</v>
      </c>
      <c r="X28" s="1">
        <v>0</v>
      </c>
      <c r="Y28" s="1">
        <v>0</v>
      </c>
      <c r="Z28" s="1">
        <v>0</v>
      </c>
      <c r="AA28" s="1">
        <v>0</v>
      </c>
      <c r="AC28" s="1"/>
      <c r="AE28" s="1">
        <f t="shared" si="3"/>
        <v>50</v>
      </c>
      <c r="AG28" s="12">
        <f t="shared" si="4"/>
        <v>15</v>
      </c>
    </row>
  </sheetData>
  <sheetProtection/>
  <mergeCells count="20">
    <mergeCell ref="I3:P3"/>
    <mergeCell ref="H1:V1"/>
    <mergeCell ref="AB2:AG2"/>
    <mergeCell ref="C3:G3"/>
    <mergeCell ref="X4:AA4"/>
    <mergeCell ref="A27:B27"/>
    <mergeCell ref="X5:AA5"/>
    <mergeCell ref="T7:V7"/>
    <mergeCell ref="K7:M7"/>
    <mergeCell ref="O7:P7"/>
    <mergeCell ref="A28:B28"/>
    <mergeCell ref="AC7:AC8"/>
    <mergeCell ref="AE7:AE8"/>
    <mergeCell ref="X7:AA7"/>
    <mergeCell ref="R7:R8"/>
    <mergeCell ref="AG7:AG8"/>
    <mergeCell ref="A26:B26"/>
    <mergeCell ref="A7:B7"/>
    <mergeCell ref="C7:E7"/>
    <mergeCell ref="G7:I7"/>
  </mergeCells>
  <printOptions/>
  <pageMargins left="0.25" right="0.25" top="1" bottom="1" header="0.5" footer="0.5"/>
  <pageSetup orientation="landscape" scale="99"/>
  <colBreaks count="1" manualBreakCount="1">
    <brk id="33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AG28"/>
  <sheetViews>
    <sheetView workbookViewId="0" topLeftCell="A1">
      <selection activeCell="AD32" sqref="AD32"/>
    </sheetView>
  </sheetViews>
  <sheetFormatPr defaultColWidth="11.00390625" defaultRowHeight="12.75"/>
  <cols>
    <col min="1" max="1" width="2.75390625" style="0" customWidth="1"/>
    <col min="2" max="2" width="16.75390625" style="0" customWidth="1"/>
    <col min="3" max="4" width="2.75390625" style="0" customWidth="1"/>
    <col min="5" max="5" width="4.625" style="0" customWidth="1"/>
    <col min="6" max="6" width="1.75390625" style="0" customWidth="1"/>
    <col min="7" max="8" width="2.75390625" style="0" customWidth="1"/>
    <col min="9" max="9" width="4.625" style="0" customWidth="1"/>
    <col min="10" max="10" width="1.75390625" style="0" customWidth="1"/>
    <col min="11" max="12" width="2.75390625" style="0" customWidth="1"/>
    <col min="13" max="13" width="4.625" style="0" customWidth="1"/>
    <col min="14" max="14" width="1.75390625" style="0" customWidth="1"/>
    <col min="15" max="16" width="2.75390625" style="0" customWidth="1"/>
    <col min="17" max="17" width="1.75390625" style="0" customWidth="1"/>
    <col min="18" max="18" width="2.75390625" style="0" customWidth="1"/>
    <col min="19" max="19" width="0.74609375" style="0" customWidth="1"/>
    <col min="20" max="22" width="2.75390625" style="0" customWidth="1"/>
    <col min="23" max="23" width="0.875" style="0" customWidth="1"/>
    <col min="24" max="27" width="2.75390625" style="0" customWidth="1"/>
    <col min="28" max="32" width="3.00390625" style="0" customWidth="1"/>
    <col min="33" max="33" width="5.75390625" style="0" customWidth="1"/>
  </cols>
  <sheetData>
    <row r="1" spans="8:22" ht="12.75">
      <c r="H1" s="26" t="s">
        <v>79</v>
      </c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</row>
    <row r="2" spans="2:33" ht="12.75">
      <c r="B2" t="s">
        <v>24</v>
      </c>
      <c r="AB2" s="34" t="s">
        <v>29</v>
      </c>
      <c r="AC2" s="43"/>
      <c r="AD2" s="43"/>
      <c r="AE2" s="43"/>
      <c r="AF2" s="43"/>
      <c r="AG2" s="44"/>
    </row>
    <row r="3" spans="2:33" ht="12.75">
      <c r="B3" t="s">
        <v>25</v>
      </c>
      <c r="C3" s="33" t="s">
        <v>58</v>
      </c>
      <c r="D3" s="33"/>
      <c r="E3" s="33"/>
      <c r="F3" s="33"/>
      <c r="G3" s="33"/>
      <c r="AB3" s="1">
        <v>1</v>
      </c>
      <c r="AC3" s="1">
        <v>2</v>
      </c>
      <c r="AD3" s="1">
        <v>3</v>
      </c>
      <c r="AE3" s="1">
        <v>4</v>
      </c>
      <c r="AF3" s="1" t="s">
        <v>27</v>
      </c>
      <c r="AG3" s="4" t="s">
        <v>28</v>
      </c>
    </row>
    <row r="4" spans="2:33" ht="12.75">
      <c r="B4" t="s">
        <v>26</v>
      </c>
      <c r="C4">
        <f>IF(AE27&gt;AE28,'Hartington Pub'!C4+1,'Hartington Pub'!C4+0)</f>
        <v>3</v>
      </c>
      <c r="D4" s="3" t="s">
        <v>30</v>
      </c>
      <c r="E4" s="9">
        <f>IF(AE27&lt;AE28,'Hartington Pub'!E4+1,'Hartington Pub'!E4+0)</f>
        <v>13</v>
      </c>
      <c r="F4" t="s">
        <v>31</v>
      </c>
      <c r="L4" s="48"/>
      <c r="M4" s="47"/>
      <c r="N4" s="47"/>
      <c r="O4" s="47"/>
      <c r="P4" s="47"/>
      <c r="Q4" s="47"/>
      <c r="X4" s="35" t="s">
        <v>43</v>
      </c>
      <c r="Y4" s="35"/>
      <c r="Z4" s="35"/>
      <c r="AA4" s="36"/>
      <c r="AB4" s="1">
        <v>6</v>
      </c>
      <c r="AC4" s="1">
        <v>3</v>
      </c>
      <c r="AD4" s="1">
        <v>5</v>
      </c>
      <c r="AE4" s="1">
        <v>8</v>
      </c>
      <c r="AF4" s="1"/>
      <c r="AG4" s="1">
        <f>SUM(AB4:AF4)</f>
        <v>22</v>
      </c>
    </row>
    <row r="5" spans="3:33" ht="12.75">
      <c r="C5" s="6">
        <f>IF(AE27&gt;AE28,1,0)</f>
        <v>0</v>
      </c>
      <c r="E5" s="6">
        <f>IF(AE27&lt;AE28,1,0)</f>
        <v>1</v>
      </c>
      <c r="X5" s="35" t="str">
        <f>C3</f>
        <v>Randoph </v>
      </c>
      <c r="Y5" s="35"/>
      <c r="Z5" s="35"/>
      <c r="AA5" s="36"/>
      <c r="AB5" s="1">
        <v>14</v>
      </c>
      <c r="AC5" s="1">
        <v>10</v>
      </c>
      <c r="AD5" s="1">
        <v>14</v>
      </c>
      <c r="AE5" s="1">
        <v>19</v>
      </c>
      <c r="AF5" s="1"/>
      <c r="AG5" s="1">
        <f>SUM(AB5:AF5)</f>
        <v>57</v>
      </c>
    </row>
    <row r="7" spans="1:33" ht="12.75">
      <c r="A7" s="28" t="s">
        <v>0</v>
      </c>
      <c r="B7" s="29"/>
      <c r="C7" s="28" t="s">
        <v>1</v>
      </c>
      <c r="D7" s="32"/>
      <c r="E7" s="39"/>
      <c r="G7" s="28" t="s">
        <v>8</v>
      </c>
      <c r="H7" s="32"/>
      <c r="I7" s="29"/>
      <c r="K7" s="40" t="s">
        <v>14</v>
      </c>
      <c r="L7" s="41"/>
      <c r="M7" s="42"/>
      <c r="O7" s="28" t="s">
        <v>9</v>
      </c>
      <c r="P7" s="29"/>
      <c r="R7" s="37" t="s">
        <v>12</v>
      </c>
      <c r="T7" s="40" t="s">
        <v>13</v>
      </c>
      <c r="U7" s="41"/>
      <c r="V7" s="42"/>
      <c r="X7" s="28" t="s">
        <v>17</v>
      </c>
      <c r="Y7" s="32"/>
      <c r="Z7" s="32"/>
      <c r="AA7" s="29"/>
      <c r="AC7" s="37" t="s">
        <v>21</v>
      </c>
      <c r="AE7" s="37" t="s">
        <v>22</v>
      </c>
      <c r="AG7" s="37" t="s">
        <v>23</v>
      </c>
    </row>
    <row r="8" spans="1:33" ht="12.75">
      <c r="A8" s="2" t="s">
        <v>6</v>
      </c>
      <c r="B8" s="2" t="s">
        <v>5</v>
      </c>
      <c r="C8" s="2" t="s">
        <v>2</v>
      </c>
      <c r="D8" s="2" t="s">
        <v>3</v>
      </c>
      <c r="E8" s="2" t="s">
        <v>4</v>
      </c>
      <c r="G8" s="2" t="s">
        <v>2</v>
      </c>
      <c r="H8" s="2" t="s">
        <v>3</v>
      </c>
      <c r="I8" s="2" t="s">
        <v>4</v>
      </c>
      <c r="K8" s="2" t="s">
        <v>2</v>
      </c>
      <c r="L8" s="2" t="s">
        <v>3</v>
      </c>
      <c r="M8" s="2" t="s">
        <v>4</v>
      </c>
      <c r="O8" s="2" t="s">
        <v>10</v>
      </c>
      <c r="P8" s="2" t="s">
        <v>11</v>
      </c>
      <c r="R8" s="38"/>
      <c r="T8" s="2" t="s">
        <v>15</v>
      </c>
      <c r="U8" s="2" t="s">
        <v>16</v>
      </c>
      <c r="V8" s="2" t="s">
        <v>12</v>
      </c>
      <c r="X8" s="2" t="s">
        <v>3</v>
      </c>
      <c r="Y8" s="2" t="s">
        <v>18</v>
      </c>
      <c r="Z8" s="2" t="s">
        <v>19</v>
      </c>
      <c r="AA8" s="2" t="s">
        <v>20</v>
      </c>
      <c r="AC8" s="38"/>
      <c r="AE8" s="38"/>
      <c r="AG8" s="38"/>
    </row>
    <row r="9" spans="1:33" ht="12.75">
      <c r="A9" s="1">
        <v>11</v>
      </c>
      <c r="B9" s="1" t="s">
        <v>66</v>
      </c>
      <c r="C9" s="1">
        <v>0</v>
      </c>
      <c r="D9" s="1">
        <v>3</v>
      </c>
      <c r="E9" s="7">
        <f>IF(D9=0,"0",(C9/D9))</f>
        <v>0</v>
      </c>
      <c r="G9" s="1">
        <v>2</v>
      </c>
      <c r="H9" s="1">
        <v>3</v>
      </c>
      <c r="I9" s="7">
        <f>IF(H9=0,"0",(G9/H9))</f>
        <v>0.6666666666666666</v>
      </c>
      <c r="K9" s="1">
        <v>2</v>
      </c>
      <c r="L9" s="1">
        <v>2</v>
      </c>
      <c r="M9" s="7">
        <f>IF(L9=0,"0",(K9/L9))</f>
        <v>1</v>
      </c>
      <c r="O9" s="1">
        <v>1</v>
      </c>
      <c r="P9" s="1">
        <v>1</v>
      </c>
      <c r="R9" s="1">
        <v>1</v>
      </c>
      <c r="T9" s="1">
        <v>1</v>
      </c>
      <c r="U9" s="1">
        <v>0</v>
      </c>
      <c r="V9" s="1">
        <v>0</v>
      </c>
      <c r="X9" s="1">
        <v>2</v>
      </c>
      <c r="Y9" s="1">
        <v>3</v>
      </c>
      <c r="Z9" s="1">
        <v>0</v>
      </c>
      <c r="AA9" s="1">
        <v>0</v>
      </c>
      <c r="AC9" s="1">
        <v>4</v>
      </c>
      <c r="AE9" s="1">
        <f>(C9*3)+(G9*2)+K9</f>
        <v>6</v>
      </c>
      <c r="AG9" s="12">
        <f>C9-D9+G9-H9+K9-L9+(O9*2)+P9-R9-T9-U9-V9+(X9*2)+Y9+Z9+(AA9*3)+AE9</f>
        <v>10</v>
      </c>
    </row>
    <row r="10" spans="1:33" ht="12.75">
      <c r="A10" s="1">
        <v>15</v>
      </c>
      <c r="B10" s="1" t="s">
        <v>67</v>
      </c>
      <c r="C10" s="1">
        <v>1</v>
      </c>
      <c r="D10" s="1">
        <v>4</v>
      </c>
      <c r="E10" s="7">
        <f aca="true" t="shared" si="0" ref="E10:E28">IF(D10=0,"0",(C10/D10))</f>
        <v>0.25</v>
      </c>
      <c r="G10" s="1">
        <v>1</v>
      </c>
      <c r="H10" s="1">
        <v>4</v>
      </c>
      <c r="I10" s="7">
        <f aca="true" t="shared" si="1" ref="I10:I28">IF(H10=0,"0",(G10/H10))</f>
        <v>0.25</v>
      </c>
      <c r="K10" s="1">
        <v>1</v>
      </c>
      <c r="L10" s="1">
        <v>2</v>
      </c>
      <c r="M10" s="7">
        <f aca="true" t="shared" si="2" ref="M10:M28">IF(L10=0,"0",(K10/L10))</f>
        <v>0.5</v>
      </c>
      <c r="O10" s="1">
        <v>0</v>
      </c>
      <c r="P10" s="1">
        <v>5</v>
      </c>
      <c r="R10" s="1">
        <v>4</v>
      </c>
      <c r="T10" s="1">
        <v>1</v>
      </c>
      <c r="U10" s="1">
        <v>0</v>
      </c>
      <c r="V10" s="1">
        <v>0</v>
      </c>
      <c r="X10" s="1">
        <v>1</v>
      </c>
      <c r="Y10" s="1">
        <v>4</v>
      </c>
      <c r="Z10" s="1">
        <v>0</v>
      </c>
      <c r="AA10" s="1">
        <v>0</v>
      </c>
      <c r="AC10" s="1">
        <v>4</v>
      </c>
      <c r="AE10" s="1">
        <f aca="true" t="shared" si="3" ref="AE10:AE28">(C10*3)+(G10*2)+K10</f>
        <v>6</v>
      </c>
      <c r="AG10" s="12">
        <f aca="true" t="shared" si="4" ref="AG10:AG28">C10-D10+G10-H10+K10-L10+(O10*2)+P10-R10-T10-U10-V10+(X10*2)+Y10+Z10+(AA10*3)+AE10</f>
        <v>5</v>
      </c>
    </row>
    <row r="11" spans="1:33" ht="12.75">
      <c r="A11" s="1">
        <v>21</v>
      </c>
      <c r="B11" s="1" t="s">
        <v>68</v>
      </c>
      <c r="C11" s="1">
        <v>0</v>
      </c>
      <c r="D11" s="1">
        <v>2</v>
      </c>
      <c r="E11" s="7">
        <f t="shared" si="0"/>
        <v>0</v>
      </c>
      <c r="G11" s="1">
        <v>1</v>
      </c>
      <c r="H11" s="1">
        <v>2</v>
      </c>
      <c r="I11" s="7">
        <f t="shared" si="1"/>
        <v>0.5</v>
      </c>
      <c r="K11" s="1">
        <v>0</v>
      </c>
      <c r="L11" s="1">
        <v>0</v>
      </c>
      <c r="M11" s="7" t="str">
        <f t="shared" si="2"/>
        <v>0</v>
      </c>
      <c r="O11" s="1">
        <v>1</v>
      </c>
      <c r="P11" s="1">
        <v>1</v>
      </c>
      <c r="R11" s="1">
        <v>1</v>
      </c>
      <c r="T11" s="1">
        <v>3</v>
      </c>
      <c r="U11" s="1">
        <v>3</v>
      </c>
      <c r="V11" s="1">
        <v>0</v>
      </c>
      <c r="X11" s="1">
        <v>1</v>
      </c>
      <c r="Y11" s="1">
        <v>1</v>
      </c>
      <c r="Z11" s="1">
        <v>0</v>
      </c>
      <c r="AA11" s="1">
        <v>0</v>
      </c>
      <c r="AC11" s="1">
        <v>4</v>
      </c>
      <c r="AE11" s="1">
        <f t="shared" si="3"/>
        <v>2</v>
      </c>
      <c r="AG11" s="12">
        <f t="shared" si="4"/>
        <v>-2</v>
      </c>
    </row>
    <row r="12" spans="1:33" ht="12.75">
      <c r="A12" s="1">
        <v>23</v>
      </c>
      <c r="B12" s="1" t="s">
        <v>69</v>
      </c>
      <c r="C12" s="1">
        <v>1</v>
      </c>
      <c r="D12" s="1">
        <v>3</v>
      </c>
      <c r="E12" s="7">
        <f t="shared" si="0"/>
        <v>0.3333333333333333</v>
      </c>
      <c r="G12" s="1">
        <v>0</v>
      </c>
      <c r="H12" s="1">
        <v>1</v>
      </c>
      <c r="I12" s="7">
        <f t="shared" si="1"/>
        <v>0</v>
      </c>
      <c r="K12" s="1">
        <v>0</v>
      </c>
      <c r="L12" s="1">
        <v>0</v>
      </c>
      <c r="M12" s="7" t="str">
        <f t="shared" si="2"/>
        <v>0</v>
      </c>
      <c r="O12" s="1">
        <v>0</v>
      </c>
      <c r="P12" s="1">
        <v>1</v>
      </c>
      <c r="R12" s="1">
        <v>4</v>
      </c>
      <c r="T12" s="1">
        <v>0</v>
      </c>
      <c r="U12" s="1">
        <v>0</v>
      </c>
      <c r="V12" s="1">
        <v>1</v>
      </c>
      <c r="X12" s="1">
        <v>0</v>
      </c>
      <c r="Y12" s="1">
        <v>0</v>
      </c>
      <c r="Z12" s="1">
        <v>0</v>
      </c>
      <c r="AA12" s="1">
        <v>0</v>
      </c>
      <c r="AC12" s="1">
        <v>4</v>
      </c>
      <c r="AE12" s="1">
        <f t="shared" si="3"/>
        <v>3</v>
      </c>
      <c r="AG12" s="12">
        <f t="shared" si="4"/>
        <v>-4</v>
      </c>
    </row>
    <row r="13" spans="1:33" ht="12.75">
      <c r="A13" s="1">
        <v>25</v>
      </c>
      <c r="B13" s="1" t="s">
        <v>70</v>
      </c>
      <c r="C13" s="1">
        <v>0</v>
      </c>
      <c r="D13" s="1">
        <v>4</v>
      </c>
      <c r="E13" s="7">
        <f t="shared" si="0"/>
        <v>0</v>
      </c>
      <c r="G13" s="1">
        <v>1</v>
      </c>
      <c r="H13" s="1">
        <v>3</v>
      </c>
      <c r="I13" s="7">
        <f t="shared" si="1"/>
        <v>0.3333333333333333</v>
      </c>
      <c r="K13" s="1">
        <v>0</v>
      </c>
      <c r="L13" s="1">
        <v>0</v>
      </c>
      <c r="M13" s="7" t="str">
        <f t="shared" si="2"/>
        <v>0</v>
      </c>
      <c r="O13" s="1">
        <v>0</v>
      </c>
      <c r="P13" s="1">
        <v>3</v>
      </c>
      <c r="R13" s="1">
        <v>4</v>
      </c>
      <c r="T13" s="1">
        <v>1</v>
      </c>
      <c r="U13" s="1">
        <v>2</v>
      </c>
      <c r="V13" s="1">
        <v>1</v>
      </c>
      <c r="X13" s="1">
        <v>0</v>
      </c>
      <c r="Y13" s="1">
        <v>1</v>
      </c>
      <c r="Z13" s="1">
        <v>0</v>
      </c>
      <c r="AA13" s="1">
        <v>0</v>
      </c>
      <c r="AC13" s="1">
        <v>4</v>
      </c>
      <c r="AE13" s="1">
        <f t="shared" si="3"/>
        <v>2</v>
      </c>
      <c r="AG13" s="12">
        <f t="shared" si="4"/>
        <v>-8</v>
      </c>
    </row>
    <row r="14" spans="1:33" ht="12.75">
      <c r="A14" s="1">
        <v>31</v>
      </c>
      <c r="B14" s="1" t="s">
        <v>76</v>
      </c>
      <c r="C14" s="1">
        <v>0</v>
      </c>
      <c r="D14" s="1">
        <v>3</v>
      </c>
      <c r="E14" s="7">
        <f t="shared" si="0"/>
        <v>0</v>
      </c>
      <c r="G14" s="1">
        <v>0</v>
      </c>
      <c r="H14" s="1">
        <v>0</v>
      </c>
      <c r="I14" s="7" t="str">
        <f t="shared" si="1"/>
        <v>0</v>
      </c>
      <c r="K14" s="1">
        <v>0</v>
      </c>
      <c r="L14" s="1">
        <v>0</v>
      </c>
      <c r="M14" s="7" t="str">
        <f t="shared" si="2"/>
        <v>0</v>
      </c>
      <c r="O14" s="1">
        <v>0</v>
      </c>
      <c r="P14" s="1">
        <v>1</v>
      </c>
      <c r="R14" s="1">
        <v>1</v>
      </c>
      <c r="T14" s="1">
        <v>2</v>
      </c>
      <c r="U14" s="1">
        <v>0</v>
      </c>
      <c r="V14" s="1">
        <v>0</v>
      </c>
      <c r="X14" s="1">
        <v>0</v>
      </c>
      <c r="Y14" s="1">
        <v>1</v>
      </c>
      <c r="Z14" s="1">
        <v>0</v>
      </c>
      <c r="AA14" s="1">
        <v>0</v>
      </c>
      <c r="AC14" s="1">
        <v>4</v>
      </c>
      <c r="AE14" s="1">
        <f t="shared" si="3"/>
        <v>0</v>
      </c>
      <c r="AG14" s="12">
        <f t="shared" si="4"/>
        <v>-4</v>
      </c>
    </row>
    <row r="15" spans="1:33" ht="12.75">
      <c r="A15" s="1">
        <v>41</v>
      </c>
      <c r="B15" s="19" t="s">
        <v>71</v>
      </c>
      <c r="C15" s="1">
        <v>0</v>
      </c>
      <c r="D15" s="1">
        <v>0</v>
      </c>
      <c r="E15" s="7" t="str">
        <f t="shared" si="0"/>
        <v>0</v>
      </c>
      <c r="G15" s="1">
        <v>1</v>
      </c>
      <c r="H15" s="1">
        <v>3</v>
      </c>
      <c r="I15" s="7">
        <f t="shared" si="1"/>
        <v>0.3333333333333333</v>
      </c>
      <c r="K15" s="1">
        <v>1</v>
      </c>
      <c r="L15" s="1">
        <v>2</v>
      </c>
      <c r="M15" s="7">
        <f t="shared" si="2"/>
        <v>0.5</v>
      </c>
      <c r="O15" s="1">
        <v>0</v>
      </c>
      <c r="P15" s="1">
        <v>2</v>
      </c>
      <c r="R15" s="1">
        <v>1</v>
      </c>
      <c r="T15" s="1">
        <v>1</v>
      </c>
      <c r="U15" s="1">
        <v>0</v>
      </c>
      <c r="V15" s="1">
        <v>1</v>
      </c>
      <c r="X15" s="1">
        <v>0</v>
      </c>
      <c r="Y15" s="1">
        <v>0</v>
      </c>
      <c r="Z15" s="1">
        <v>0</v>
      </c>
      <c r="AA15" s="1">
        <v>0</v>
      </c>
      <c r="AC15" s="1">
        <v>4</v>
      </c>
      <c r="AE15" s="1">
        <f t="shared" si="3"/>
        <v>3</v>
      </c>
      <c r="AG15" s="12">
        <f t="shared" si="4"/>
        <v>-1</v>
      </c>
    </row>
    <row r="16" spans="1:33" ht="12.75">
      <c r="A16" s="1">
        <v>45</v>
      </c>
      <c r="B16" s="1" t="s">
        <v>72</v>
      </c>
      <c r="C16" s="1">
        <v>0</v>
      </c>
      <c r="D16" s="1">
        <v>0</v>
      </c>
      <c r="E16" s="7" t="str">
        <f t="shared" si="0"/>
        <v>0</v>
      </c>
      <c r="G16" s="1">
        <v>0</v>
      </c>
      <c r="H16" s="1">
        <v>0</v>
      </c>
      <c r="I16" s="7" t="str">
        <f t="shared" si="1"/>
        <v>0</v>
      </c>
      <c r="K16" s="1">
        <v>0</v>
      </c>
      <c r="L16" s="1">
        <v>0</v>
      </c>
      <c r="M16" s="7" t="str">
        <f t="shared" si="2"/>
        <v>0</v>
      </c>
      <c r="O16" s="1">
        <v>0</v>
      </c>
      <c r="P16" s="1">
        <v>0</v>
      </c>
      <c r="R16" s="1">
        <v>0</v>
      </c>
      <c r="T16" s="1">
        <v>0</v>
      </c>
      <c r="U16" s="1">
        <v>0</v>
      </c>
      <c r="V16" s="1">
        <v>0</v>
      </c>
      <c r="X16" s="1">
        <v>0</v>
      </c>
      <c r="Y16" s="1">
        <v>0</v>
      </c>
      <c r="Z16" s="1">
        <v>0</v>
      </c>
      <c r="AA16" s="1">
        <v>0</v>
      </c>
      <c r="AC16" s="1">
        <v>1</v>
      </c>
      <c r="AE16" s="1">
        <f t="shared" si="3"/>
        <v>0</v>
      </c>
      <c r="AG16" s="12">
        <f t="shared" si="4"/>
        <v>0</v>
      </c>
    </row>
    <row r="17" spans="1:33" ht="12.75">
      <c r="A17" s="1">
        <v>51</v>
      </c>
      <c r="B17" s="1" t="s">
        <v>73</v>
      </c>
      <c r="C17" s="1">
        <v>0</v>
      </c>
      <c r="D17" s="1">
        <v>0</v>
      </c>
      <c r="E17" s="7" t="str">
        <f t="shared" si="0"/>
        <v>0</v>
      </c>
      <c r="G17" s="1">
        <v>0</v>
      </c>
      <c r="H17" s="1">
        <v>0</v>
      </c>
      <c r="I17" s="7" t="str">
        <f t="shared" si="1"/>
        <v>0</v>
      </c>
      <c r="K17" s="1">
        <v>0</v>
      </c>
      <c r="L17" s="1">
        <v>0</v>
      </c>
      <c r="M17" s="7" t="str">
        <f t="shared" si="2"/>
        <v>0</v>
      </c>
      <c r="O17" s="1">
        <v>0</v>
      </c>
      <c r="P17" s="1">
        <v>0</v>
      </c>
      <c r="R17" s="1">
        <v>0</v>
      </c>
      <c r="T17" s="1">
        <v>0</v>
      </c>
      <c r="U17" s="1">
        <v>0</v>
      </c>
      <c r="V17" s="1">
        <v>0</v>
      </c>
      <c r="X17" s="1">
        <v>0</v>
      </c>
      <c r="Y17" s="1">
        <v>0</v>
      </c>
      <c r="Z17" s="1">
        <v>0</v>
      </c>
      <c r="AA17" s="1">
        <v>0</v>
      </c>
      <c r="AC17" s="1">
        <v>2</v>
      </c>
      <c r="AE17" s="1">
        <f t="shared" si="3"/>
        <v>0</v>
      </c>
      <c r="AG17" s="12">
        <f t="shared" si="4"/>
        <v>0</v>
      </c>
    </row>
    <row r="18" spans="1:33" ht="12.75">
      <c r="A18" s="1">
        <v>53</v>
      </c>
      <c r="B18" s="1" t="s">
        <v>74</v>
      </c>
      <c r="C18" s="1">
        <v>0</v>
      </c>
      <c r="D18" s="1">
        <v>0</v>
      </c>
      <c r="E18" s="7" t="str">
        <f t="shared" si="0"/>
        <v>0</v>
      </c>
      <c r="G18" s="1">
        <v>0</v>
      </c>
      <c r="H18" s="1">
        <v>0</v>
      </c>
      <c r="I18" s="7" t="str">
        <f t="shared" si="1"/>
        <v>0</v>
      </c>
      <c r="K18" s="1">
        <v>0</v>
      </c>
      <c r="L18" s="1">
        <v>0</v>
      </c>
      <c r="M18" s="7" t="str">
        <f t="shared" si="2"/>
        <v>0</v>
      </c>
      <c r="O18" s="1">
        <v>0</v>
      </c>
      <c r="P18" s="1">
        <v>0</v>
      </c>
      <c r="R18" s="1">
        <v>0</v>
      </c>
      <c r="T18" s="1">
        <v>0</v>
      </c>
      <c r="U18" s="1">
        <v>0</v>
      </c>
      <c r="V18" s="1">
        <v>0</v>
      </c>
      <c r="X18" s="1">
        <v>0</v>
      </c>
      <c r="Y18" s="1">
        <v>0</v>
      </c>
      <c r="Z18" s="1">
        <v>0</v>
      </c>
      <c r="AA18" s="1">
        <v>0</v>
      </c>
      <c r="AC18" s="1">
        <v>4</v>
      </c>
      <c r="AE18" s="1">
        <f t="shared" si="3"/>
        <v>0</v>
      </c>
      <c r="AG18" s="12">
        <f t="shared" si="4"/>
        <v>0</v>
      </c>
    </row>
    <row r="19" spans="1:33" ht="12.75">
      <c r="A19" s="1">
        <v>55</v>
      </c>
      <c r="B19" s="4" t="s">
        <v>75</v>
      </c>
      <c r="C19" s="1">
        <v>0</v>
      </c>
      <c r="D19" s="1">
        <v>0</v>
      </c>
      <c r="E19" s="7" t="str">
        <f t="shared" si="0"/>
        <v>0</v>
      </c>
      <c r="G19" s="1">
        <v>0</v>
      </c>
      <c r="H19" s="1">
        <v>0</v>
      </c>
      <c r="I19" s="7" t="str">
        <f t="shared" si="1"/>
        <v>0</v>
      </c>
      <c r="K19" s="1">
        <v>0</v>
      </c>
      <c r="L19" s="1">
        <v>0</v>
      </c>
      <c r="M19" s="7" t="str">
        <f t="shared" si="2"/>
        <v>0</v>
      </c>
      <c r="O19" s="1">
        <v>0</v>
      </c>
      <c r="P19" s="1">
        <v>2</v>
      </c>
      <c r="R19" s="1">
        <v>1</v>
      </c>
      <c r="T19" s="1">
        <v>0</v>
      </c>
      <c r="U19" s="1">
        <v>0</v>
      </c>
      <c r="V19" s="1">
        <v>0</v>
      </c>
      <c r="X19" s="1">
        <v>0</v>
      </c>
      <c r="Y19" s="1">
        <v>0</v>
      </c>
      <c r="Z19" s="1">
        <v>0</v>
      </c>
      <c r="AA19" s="1">
        <v>0</v>
      </c>
      <c r="AC19" s="1">
        <v>2</v>
      </c>
      <c r="AE19" s="1">
        <f t="shared" si="3"/>
        <v>0</v>
      </c>
      <c r="AG19" s="12">
        <f t="shared" si="4"/>
        <v>1</v>
      </c>
    </row>
    <row r="20" spans="1:33" ht="12.75">
      <c r="A20" s="1">
        <v>33</v>
      </c>
      <c r="B20" s="1" t="s">
        <v>88</v>
      </c>
      <c r="C20" s="1">
        <v>0</v>
      </c>
      <c r="D20" s="1">
        <v>1</v>
      </c>
      <c r="E20" s="7">
        <f t="shared" si="0"/>
        <v>0</v>
      </c>
      <c r="G20" s="1">
        <v>0</v>
      </c>
      <c r="H20" s="1">
        <v>0</v>
      </c>
      <c r="I20" s="7" t="str">
        <f t="shared" si="1"/>
        <v>0</v>
      </c>
      <c r="K20" s="1">
        <v>0</v>
      </c>
      <c r="L20" s="1">
        <v>0</v>
      </c>
      <c r="M20" s="7" t="str">
        <f t="shared" si="2"/>
        <v>0</v>
      </c>
      <c r="O20" s="1">
        <v>0</v>
      </c>
      <c r="P20" s="1">
        <v>0</v>
      </c>
      <c r="R20" s="1">
        <v>0</v>
      </c>
      <c r="T20" s="1">
        <v>1</v>
      </c>
      <c r="U20" s="1">
        <v>0</v>
      </c>
      <c r="V20" s="1">
        <v>0</v>
      </c>
      <c r="X20" s="1">
        <v>0</v>
      </c>
      <c r="Y20" s="1">
        <v>0</v>
      </c>
      <c r="Z20" s="1">
        <v>0</v>
      </c>
      <c r="AA20" s="1">
        <v>0</v>
      </c>
      <c r="AC20" s="1">
        <v>1</v>
      </c>
      <c r="AE20" s="1">
        <f t="shared" si="3"/>
        <v>0</v>
      </c>
      <c r="AG20" s="12">
        <f t="shared" si="4"/>
        <v>-2</v>
      </c>
    </row>
    <row r="21" spans="1:33" ht="12.75">
      <c r="A21" s="1">
        <v>43</v>
      </c>
      <c r="B21" s="1" t="s">
        <v>89</v>
      </c>
      <c r="C21" s="1">
        <v>0</v>
      </c>
      <c r="D21" s="1">
        <v>0</v>
      </c>
      <c r="E21" s="7" t="str">
        <f t="shared" si="0"/>
        <v>0</v>
      </c>
      <c r="G21" s="1">
        <v>0</v>
      </c>
      <c r="H21" s="1">
        <v>0</v>
      </c>
      <c r="I21" s="7" t="str">
        <f t="shared" si="1"/>
        <v>0</v>
      </c>
      <c r="K21" s="1">
        <v>0</v>
      </c>
      <c r="L21" s="1">
        <v>1</v>
      </c>
      <c r="M21" s="7">
        <f t="shared" si="2"/>
        <v>0</v>
      </c>
      <c r="O21" s="1">
        <v>0</v>
      </c>
      <c r="P21" s="1">
        <v>1</v>
      </c>
      <c r="R21" s="1">
        <v>1</v>
      </c>
      <c r="T21" s="1">
        <v>0</v>
      </c>
      <c r="U21" s="1">
        <v>0</v>
      </c>
      <c r="V21" s="1">
        <v>0</v>
      </c>
      <c r="X21" s="1">
        <v>0</v>
      </c>
      <c r="Y21" s="1">
        <v>0</v>
      </c>
      <c r="Z21" s="1">
        <v>0</v>
      </c>
      <c r="AA21" s="1">
        <v>0</v>
      </c>
      <c r="AC21" s="1">
        <v>1</v>
      </c>
      <c r="AE21" s="1">
        <f t="shared" si="3"/>
        <v>0</v>
      </c>
      <c r="AG21" s="12">
        <f t="shared" si="4"/>
        <v>-1</v>
      </c>
    </row>
    <row r="22" spans="1:33" ht="12.75">
      <c r="A22" s="1"/>
      <c r="B22" s="1"/>
      <c r="C22" s="1">
        <v>0</v>
      </c>
      <c r="D22" s="1">
        <v>0</v>
      </c>
      <c r="E22" s="7" t="str">
        <f t="shared" si="0"/>
        <v>0</v>
      </c>
      <c r="G22" s="1">
        <v>0</v>
      </c>
      <c r="H22" s="1">
        <v>0</v>
      </c>
      <c r="I22" s="7" t="str">
        <f t="shared" si="1"/>
        <v>0</v>
      </c>
      <c r="K22" s="1">
        <v>0</v>
      </c>
      <c r="L22" s="1">
        <v>0</v>
      </c>
      <c r="M22" s="7" t="str">
        <f t="shared" si="2"/>
        <v>0</v>
      </c>
      <c r="O22" s="1">
        <v>0</v>
      </c>
      <c r="P22" s="1">
        <v>0</v>
      </c>
      <c r="R22" s="1">
        <v>0</v>
      </c>
      <c r="T22" s="1">
        <v>0</v>
      </c>
      <c r="U22" s="1">
        <v>0</v>
      </c>
      <c r="V22" s="1">
        <v>0</v>
      </c>
      <c r="X22" s="1">
        <v>0</v>
      </c>
      <c r="Y22" s="1">
        <v>0</v>
      </c>
      <c r="Z22" s="1">
        <v>0</v>
      </c>
      <c r="AA22" s="1">
        <v>0</v>
      </c>
      <c r="AC22" s="1">
        <v>0</v>
      </c>
      <c r="AE22" s="1">
        <f t="shared" si="3"/>
        <v>0</v>
      </c>
      <c r="AG22" s="12">
        <f t="shared" si="4"/>
        <v>0</v>
      </c>
    </row>
    <row r="23" spans="1:33" ht="12.75">
      <c r="A23" s="1"/>
      <c r="B23" s="1"/>
      <c r="C23" s="1"/>
      <c r="D23" s="1"/>
      <c r="E23" s="7"/>
      <c r="G23" s="1"/>
      <c r="H23" s="1"/>
      <c r="I23" s="7"/>
      <c r="K23" s="1"/>
      <c r="L23" s="1"/>
      <c r="M23" s="7"/>
      <c r="O23" s="1"/>
      <c r="P23" s="1"/>
      <c r="R23" s="1"/>
      <c r="T23" s="1"/>
      <c r="U23" s="1"/>
      <c r="V23" s="1"/>
      <c r="X23" s="1"/>
      <c r="Y23" s="1"/>
      <c r="Z23" s="1"/>
      <c r="AA23" s="1"/>
      <c r="AC23" s="1"/>
      <c r="AE23" s="1"/>
      <c r="AG23" s="12"/>
    </row>
    <row r="24" spans="1:33" ht="12.75">
      <c r="A24" s="1"/>
      <c r="B24" s="1"/>
      <c r="C24" s="1"/>
      <c r="D24" s="1"/>
      <c r="E24" s="7"/>
      <c r="G24" s="1"/>
      <c r="H24" s="1"/>
      <c r="I24" s="7"/>
      <c r="K24" s="1"/>
      <c r="L24" s="1"/>
      <c r="M24" s="7"/>
      <c r="O24" s="1"/>
      <c r="P24" s="1"/>
      <c r="R24" s="1"/>
      <c r="T24" s="1"/>
      <c r="U24" s="1"/>
      <c r="V24" s="1"/>
      <c r="X24" s="1"/>
      <c r="Y24" s="1"/>
      <c r="Z24" s="1"/>
      <c r="AA24" s="1"/>
      <c r="AC24" s="1"/>
      <c r="AE24" s="1"/>
      <c r="AG24" s="12"/>
    </row>
    <row r="25" spans="1:33" ht="12.75">
      <c r="A25" s="1"/>
      <c r="B25" s="1"/>
      <c r="C25" s="1"/>
      <c r="D25" s="1"/>
      <c r="E25" s="7"/>
      <c r="G25" s="1"/>
      <c r="H25" s="1"/>
      <c r="I25" s="7"/>
      <c r="K25" s="1"/>
      <c r="L25" s="1"/>
      <c r="M25" s="7"/>
      <c r="O25" s="1"/>
      <c r="P25" s="1"/>
      <c r="R25" s="1"/>
      <c r="T25" s="1"/>
      <c r="U25" s="1"/>
      <c r="V25" s="1"/>
      <c r="X25" s="1"/>
      <c r="Y25" s="1"/>
      <c r="Z25" s="1"/>
      <c r="AA25" s="1"/>
      <c r="AC25" s="1"/>
      <c r="AE25" s="1"/>
      <c r="AG25" s="12"/>
    </row>
    <row r="26" spans="1:33" ht="12.75">
      <c r="A26" s="28" t="s">
        <v>7</v>
      </c>
      <c r="B26" s="29"/>
      <c r="C26" s="1"/>
      <c r="D26" s="1"/>
      <c r="E26" s="7"/>
      <c r="G26" s="1"/>
      <c r="H26" s="1"/>
      <c r="I26" s="7"/>
      <c r="K26" s="1"/>
      <c r="L26" s="1"/>
      <c r="M26" s="7"/>
      <c r="O26" s="1"/>
      <c r="P26" s="1"/>
      <c r="R26" s="1"/>
      <c r="T26" s="1"/>
      <c r="U26" s="1"/>
      <c r="V26" s="1"/>
      <c r="X26" s="1"/>
      <c r="Y26" s="1"/>
      <c r="Z26" s="1"/>
      <c r="AA26" s="1"/>
      <c r="AC26" s="1"/>
      <c r="AE26" s="1"/>
      <c r="AG26" s="12"/>
    </row>
    <row r="27" spans="1:33" ht="12.75">
      <c r="A27" s="28" t="s">
        <v>43</v>
      </c>
      <c r="B27" s="29"/>
      <c r="C27" s="1">
        <f>SUM(C9:C24)</f>
        <v>2</v>
      </c>
      <c r="D27" s="1">
        <f>SUM(D9:D24)</f>
        <v>20</v>
      </c>
      <c r="E27" s="7">
        <f t="shared" si="0"/>
        <v>0.1</v>
      </c>
      <c r="G27" s="1">
        <f>SUM(G9:G24)</f>
        <v>6</v>
      </c>
      <c r="H27" s="1">
        <f>SUM(H9:H24)</f>
        <v>16</v>
      </c>
      <c r="I27" s="7">
        <f t="shared" si="1"/>
        <v>0.375</v>
      </c>
      <c r="K27" s="1">
        <f>SUM(K9:K24)</f>
        <v>4</v>
      </c>
      <c r="L27" s="1">
        <f>SUM(L9:L24)</f>
        <v>7</v>
      </c>
      <c r="M27" s="7">
        <f t="shared" si="2"/>
        <v>0.5714285714285714</v>
      </c>
      <c r="O27" s="1">
        <f>SUM(O9:O24)</f>
        <v>2</v>
      </c>
      <c r="P27" s="1">
        <f>SUM(P9:P24)</f>
        <v>17</v>
      </c>
      <c r="R27" s="1">
        <f>SUM(R9:R24)</f>
        <v>18</v>
      </c>
      <c r="T27" s="1">
        <f>SUM(T9:T24)</f>
        <v>10</v>
      </c>
      <c r="U27" s="1">
        <f>SUM(U9:U24)</f>
        <v>5</v>
      </c>
      <c r="V27" s="1">
        <f>SUM(V9:V24)</f>
        <v>3</v>
      </c>
      <c r="X27" s="1">
        <f>SUM(X9:X24)</f>
        <v>4</v>
      </c>
      <c r="Y27" s="1">
        <f>SUM(Y9:Y24)</f>
        <v>10</v>
      </c>
      <c r="Z27" s="1">
        <f>SUM(Z9:Z24)</f>
        <v>0</v>
      </c>
      <c r="AA27" s="1">
        <f>SUM(AA9:AA24)</f>
        <v>0</v>
      </c>
      <c r="AC27" s="1"/>
      <c r="AE27" s="1">
        <f t="shared" si="3"/>
        <v>22</v>
      </c>
      <c r="AG27" s="12">
        <f t="shared" si="4"/>
        <v>-6</v>
      </c>
    </row>
    <row r="28" spans="1:33" ht="12.75">
      <c r="A28" s="28" t="str">
        <f>C3</f>
        <v>Randoph </v>
      </c>
      <c r="B28" s="29"/>
      <c r="C28" s="1">
        <v>2</v>
      </c>
      <c r="D28" s="1">
        <v>10</v>
      </c>
      <c r="E28" s="7">
        <f t="shared" si="0"/>
        <v>0.2</v>
      </c>
      <c r="G28" s="1">
        <v>18</v>
      </c>
      <c r="H28" s="1">
        <v>31</v>
      </c>
      <c r="I28" s="7">
        <f t="shared" si="1"/>
        <v>0.5806451612903226</v>
      </c>
      <c r="K28" s="1">
        <v>15</v>
      </c>
      <c r="L28" s="1">
        <v>23</v>
      </c>
      <c r="M28" s="7">
        <f t="shared" si="2"/>
        <v>0.6521739130434783</v>
      </c>
      <c r="O28" s="1">
        <v>0</v>
      </c>
      <c r="P28" s="1">
        <v>0</v>
      </c>
      <c r="R28" s="1">
        <v>12</v>
      </c>
      <c r="T28" s="1">
        <v>0</v>
      </c>
      <c r="U28" s="1">
        <v>0</v>
      </c>
      <c r="V28" s="1">
        <v>0</v>
      </c>
      <c r="X28" s="1">
        <v>0</v>
      </c>
      <c r="Y28" s="1">
        <v>0</v>
      </c>
      <c r="Z28" s="1">
        <v>0</v>
      </c>
      <c r="AA28" s="1">
        <v>0</v>
      </c>
      <c r="AC28" s="1"/>
      <c r="AE28" s="1">
        <f t="shared" si="3"/>
        <v>57</v>
      </c>
      <c r="AG28" s="12">
        <f t="shared" si="4"/>
        <v>16</v>
      </c>
    </row>
  </sheetData>
  <sheetProtection/>
  <mergeCells count="20">
    <mergeCell ref="H1:V1"/>
    <mergeCell ref="AB2:AG2"/>
    <mergeCell ref="C3:G3"/>
    <mergeCell ref="X4:AA4"/>
    <mergeCell ref="A27:B27"/>
    <mergeCell ref="A28:B28"/>
    <mergeCell ref="AC7:AC8"/>
    <mergeCell ref="AE7:AE8"/>
    <mergeCell ref="X7:AA7"/>
    <mergeCell ref="R7:R8"/>
    <mergeCell ref="L4:Q4"/>
    <mergeCell ref="AG7:AG8"/>
    <mergeCell ref="A26:B26"/>
    <mergeCell ref="X5:AA5"/>
    <mergeCell ref="A7:B7"/>
    <mergeCell ref="C7:E7"/>
    <mergeCell ref="G7:I7"/>
    <mergeCell ref="T7:V7"/>
    <mergeCell ref="K7:M7"/>
    <mergeCell ref="O7:P7"/>
  </mergeCells>
  <printOptions/>
  <pageMargins left="0.25" right="0.25" top="1" bottom="1" header="0.5" footer="0.5"/>
  <pageSetup orientation="landscape" scale="99"/>
  <colBreaks count="1" manualBreakCount="1">
    <brk id="33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AG28"/>
  <sheetViews>
    <sheetView workbookViewId="0" topLeftCell="A1">
      <selection activeCell="A9" sqref="A9:B21"/>
    </sheetView>
  </sheetViews>
  <sheetFormatPr defaultColWidth="11.00390625" defaultRowHeight="12.75"/>
  <cols>
    <col min="1" max="1" width="2.75390625" style="0" customWidth="1"/>
    <col min="2" max="2" width="16.75390625" style="0" customWidth="1"/>
    <col min="3" max="4" width="2.75390625" style="0" customWidth="1"/>
    <col min="5" max="5" width="4.625" style="0" customWidth="1"/>
    <col min="6" max="6" width="1.75390625" style="0" customWidth="1"/>
    <col min="7" max="8" width="2.75390625" style="0" customWidth="1"/>
    <col min="9" max="9" width="4.625" style="0" customWidth="1"/>
    <col min="10" max="10" width="1.75390625" style="0" customWidth="1"/>
    <col min="11" max="12" width="2.75390625" style="0" customWidth="1"/>
    <col min="13" max="13" width="4.625" style="0" customWidth="1"/>
    <col min="14" max="14" width="1.75390625" style="0" customWidth="1"/>
    <col min="15" max="16" width="2.75390625" style="0" customWidth="1"/>
    <col min="17" max="17" width="1.75390625" style="0" customWidth="1"/>
    <col min="18" max="18" width="2.75390625" style="0" customWidth="1"/>
    <col min="19" max="19" width="0.875" style="0" customWidth="1"/>
    <col min="20" max="22" width="2.75390625" style="0" customWidth="1"/>
    <col min="23" max="23" width="0.74609375" style="0" customWidth="1"/>
    <col min="24" max="27" width="2.75390625" style="0" customWidth="1"/>
    <col min="28" max="32" width="3.00390625" style="0" customWidth="1"/>
    <col min="33" max="33" width="5.75390625" style="0" customWidth="1"/>
  </cols>
  <sheetData>
    <row r="1" spans="8:22" ht="12.75">
      <c r="H1" s="26" t="s">
        <v>47</v>
      </c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</row>
    <row r="2" spans="2:33" ht="12.75">
      <c r="B2" t="s">
        <v>24</v>
      </c>
      <c r="AB2" s="34" t="s">
        <v>29</v>
      </c>
      <c r="AC2" s="43"/>
      <c r="AD2" s="43"/>
      <c r="AE2" s="43"/>
      <c r="AF2" s="43"/>
      <c r="AG2" s="44"/>
    </row>
    <row r="3" spans="2:33" ht="12.75">
      <c r="B3" t="s">
        <v>25</v>
      </c>
      <c r="C3" s="33" t="s">
        <v>92</v>
      </c>
      <c r="D3" s="33"/>
      <c r="E3" s="33"/>
      <c r="F3" s="33"/>
      <c r="G3" s="33"/>
      <c r="AB3" s="1">
        <v>1</v>
      </c>
      <c r="AC3" s="1">
        <v>2</v>
      </c>
      <c r="AD3" s="1">
        <v>3</v>
      </c>
      <c r="AE3" s="1">
        <v>4</v>
      </c>
      <c r="AF3" s="1" t="s">
        <v>27</v>
      </c>
      <c r="AG3" s="4" t="s">
        <v>28</v>
      </c>
    </row>
    <row r="4" spans="2:33" ht="12.75">
      <c r="B4" t="s">
        <v>26</v>
      </c>
      <c r="C4">
        <f>IF(AE27&gt;AE28,Randolph!C4+1,Randolph!C4+0)</f>
        <v>3</v>
      </c>
      <c r="D4" s="3" t="s">
        <v>30</v>
      </c>
      <c r="E4" s="9">
        <f>IF(AE27&lt;AE28,Randolph!E4+1,Randolph!E4+0)</f>
        <v>14</v>
      </c>
      <c r="F4" t="s">
        <v>31</v>
      </c>
      <c r="X4" s="35" t="s">
        <v>43</v>
      </c>
      <c r="Y4" s="35"/>
      <c r="Z4" s="35"/>
      <c r="AA4" s="36"/>
      <c r="AB4" s="1">
        <v>2</v>
      </c>
      <c r="AC4" s="1">
        <v>9</v>
      </c>
      <c r="AD4" s="1">
        <v>7</v>
      </c>
      <c r="AE4" s="1">
        <v>12</v>
      </c>
      <c r="AF4" s="1"/>
      <c r="AG4" s="1">
        <f>SUM(AB4:AF4)</f>
        <v>30</v>
      </c>
    </row>
    <row r="5" spans="3:33" ht="12.75">
      <c r="C5" s="6">
        <f>IF(AE27&gt;AE28,1,0)</f>
        <v>0</v>
      </c>
      <c r="E5" s="6">
        <f>IF(AE27&lt;AE28,1,0)</f>
        <v>1</v>
      </c>
      <c r="X5" s="35" t="str">
        <f>C3</f>
        <v>Wynot </v>
      </c>
      <c r="Y5" s="35"/>
      <c r="Z5" s="35"/>
      <c r="AA5" s="36"/>
      <c r="AB5" s="1">
        <v>22</v>
      </c>
      <c r="AC5" s="1">
        <v>11</v>
      </c>
      <c r="AD5" s="1">
        <v>20</v>
      </c>
      <c r="AE5" s="1">
        <v>2</v>
      </c>
      <c r="AF5" s="1"/>
      <c r="AG5" s="1">
        <f>SUM(AB5:AF5)</f>
        <v>55</v>
      </c>
    </row>
    <row r="7" spans="1:33" ht="12.75">
      <c r="A7" s="28" t="s">
        <v>0</v>
      </c>
      <c r="B7" s="29"/>
      <c r="C7" s="28" t="s">
        <v>1</v>
      </c>
      <c r="D7" s="32"/>
      <c r="E7" s="39"/>
      <c r="G7" s="28" t="s">
        <v>8</v>
      </c>
      <c r="H7" s="32"/>
      <c r="I7" s="29"/>
      <c r="K7" s="40" t="s">
        <v>14</v>
      </c>
      <c r="L7" s="41"/>
      <c r="M7" s="42"/>
      <c r="O7" s="28" t="s">
        <v>9</v>
      </c>
      <c r="P7" s="29"/>
      <c r="R7" s="37" t="s">
        <v>12</v>
      </c>
      <c r="T7" s="40" t="s">
        <v>13</v>
      </c>
      <c r="U7" s="41"/>
      <c r="V7" s="42"/>
      <c r="X7" s="28" t="s">
        <v>17</v>
      </c>
      <c r="Y7" s="32"/>
      <c r="Z7" s="32"/>
      <c r="AA7" s="29"/>
      <c r="AC7" s="37" t="s">
        <v>21</v>
      </c>
      <c r="AE7" s="37" t="s">
        <v>22</v>
      </c>
      <c r="AG7" s="37" t="s">
        <v>23</v>
      </c>
    </row>
    <row r="8" spans="1:33" ht="12.75">
      <c r="A8" s="2" t="s">
        <v>6</v>
      </c>
      <c r="B8" s="2" t="s">
        <v>5</v>
      </c>
      <c r="C8" s="2" t="s">
        <v>2</v>
      </c>
      <c r="D8" s="2" t="s">
        <v>3</v>
      </c>
      <c r="E8" s="2" t="s">
        <v>4</v>
      </c>
      <c r="G8" s="2" t="s">
        <v>2</v>
      </c>
      <c r="H8" s="2" t="s">
        <v>3</v>
      </c>
      <c r="I8" s="2" t="s">
        <v>4</v>
      </c>
      <c r="K8" s="2" t="s">
        <v>2</v>
      </c>
      <c r="L8" s="2" t="s">
        <v>3</v>
      </c>
      <c r="M8" s="2" t="s">
        <v>4</v>
      </c>
      <c r="O8" s="2" t="s">
        <v>10</v>
      </c>
      <c r="P8" s="2" t="s">
        <v>11</v>
      </c>
      <c r="R8" s="38"/>
      <c r="T8" s="2" t="s">
        <v>15</v>
      </c>
      <c r="U8" s="2" t="s">
        <v>16</v>
      </c>
      <c r="V8" s="2" t="s">
        <v>12</v>
      </c>
      <c r="X8" s="2" t="s">
        <v>3</v>
      </c>
      <c r="Y8" s="2" t="s">
        <v>18</v>
      </c>
      <c r="Z8" s="2" t="s">
        <v>19</v>
      </c>
      <c r="AA8" s="2" t="s">
        <v>20</v>
      </c>
      <c r="AC8" s="38"/>
      <c r="AE8" s="38"/>
      <c r="AG8" s="38"/>
    </row>
    <row r="9" spans="1:33" ht="12.75">
      <c r="A9" s="1">
        <v>11</v>
      </c>
      <c r="B9" s="1" t="s">
        <v>66</v>
      </c>
      <c r="C9" s="1">
        <v>0</v>
      </c>
      <c r="D9" s="1">
        <v>5</v>
      </c>
      <c r="E9" s="7">
        <f>IF(D9=0,"0",(C9/D9))</f>
        <v>0</v>
      </c>
      <c r="G9" s="1">
        <v>4</v>
      </c>
      <c r="H9" s="1">
        <v>5</v>
      </c>
      <c r="I9" s="7">
        <f>IF(H9=0,"0",(G9/H9))</f>
        <v>0.8</v>
      </c>
      <c r="K9" s="1">
        <v>1</v>
      </c>
      <c r="L9" s="1">
        <v>2</v>
      </c>
      <c r="M9" s="7">
        <f>IF(L9=0,"0",(K9/L9))</f>
        <v>0.5</v>
      </c>
      <c r="O9" s="1">
        <v>1</v>
      </c>
      <c r="P9" s="1">
        <v>2</v>
      </c>
      <c r="R9" s="1">
        <v>2</v>
      </c>
      <c r="T9" s="1">
        <v>2</v>
      </c>
      <c r="U9" s="1">
        <v>1</v>
      </c>
      <c r="V9" s="1">
        <v>0</v>
      </c>
      <c r="X9" s="1">
        <v>0</v>
      </c>
      <c r="Y9" s="1">
        <v>3</v>
      </c>
      <c r="Z9" s="1">
        <v>0</v>
      </c>
      <c r="AA9" s="1">
        <v>0</v>
      </c>
      <c r="AC9" s="1">
        <v>4</v>
      </c>
      <c r="AE9" s="1">
        <f>(C9*3)+(G9*2)+K9</f>
        <v>9</v>
      </c>
      <c r="AG9" s="12">
        <f>C9-D9+G9-H9+K9-L9+(O9*2)+P9-R9-T9-U9-V9+(X9*2)+Y9+Z9+(AA9*3)+AE9</f>
        <v>4</v>
      </c>
    </row>
    <row r="10" spans="1:33" ht="12.75">
      <c r="A10" s="1">
        <v>15</v>
      </c>
      <c r="B10" s="1" t="s">
        <v>67</v>
      </c>
      <c r="C10" s="1">
        <v>0</v>
      </c>
      <c r="D10" s="1">
        <v>4</v>
      </c>
      <c r="E10" s="7">
        <f aca="true" t="shared" si="0" ref="E10:E28">IF(D10=0,"0",(C10/D10))</f>
        <v>0</v>
      </c>
      <c r="G10" s="1">
        <v>2</v>
      </c>
      <c r="H10" s="1">
        <v>3</v>
      </c>
      <c r="I10" s="7">
        <f aca="true" t="shared" si="1" ref="I10:I28">IF(H10=0,"0",(G10/H10))</f>
        <v>0.6666666666666666</v>
      </c>
      <c r="K10" s="1">
        <v>1</v>
      </c>
      <c r="L10" s="1">
        <v>1</v>
      </c>
      <c r="M10" s="7">
        <f aca="true" t="shared" si="2" ref="M10:M28">IF(L10=0,"0",(K10/L10))</f>
        <v>1</v>
      </c>
      <c r="O10" s="1">
        <v>0</v>
      </c>
      <c r="P10" s="1">
        <v>6</v>
      </c>
      <c r="R10" s="1">
        <v>4</v>
      </c>
      <c r="T10" s="1">
        <v>2</v>
      </c>
      <c r="U10" s="1">
        <v>1</v>
      </c>
      <c r="V10" s="1">
        <v>0</v>
      </c>
      <c r="X10" s="1">
        <v>2</v>
      </c>
      <c r="Y10" s="1">
        <v>0</v>
      </c>
      <c r="Z10" s="1">
        <v>0</v>
      </c>
      <c r="AA10" s="1">
        <v>0</v>
      </c>
      <c r="AC10" s="1">
        <v>4</v>
      </c>
      <c r="AE10" s="1">
        <f aca="true" t="shared" si="3" ref="AE10:AE28">(C10*3)+(G10*2)+K10</f>
        <v>5</v>
      </c>
      <c r="AG10" s="12">
        <f aca="true" t="shared" si="4" ref="AG10:AG28">C10-D10+G10-H10+K10-L10+(O10*2)+P10-R10-T10-U10-V10+(X10*2)+Y10+Z10+(AA10*3)+AE10</f>
        <v>3</v>
      </c>
    </row>
    <row r="11" spans="1:33" ht="12.75">
      <c r="A11" s="1">
        <v>21</v>
      </c>
      <c r="B11" s="1" t="s">
        <v>68</v>
      </c>
      <c r="C11" s="1">
        <v>0</v>
      </c>
      <c r="D11" s="1">
        <v>0</v>
      </c>
      <c r="E11" s="7" t="str">
        <f t="shared" si="0"/>
        <v>0</v>
      </c>
      <c r="G11" s="1">
        <v>1</v>
      </c>
      <c r="H11" s="1">
        <v>7</v>
      </c>
      <c r="I11" s="7">
        <f t="shared" si="1"/>
        <v>0.14285714285714285</v>
      </c>
      <c r="K11" s="1">
        <v>0</v>
      </c>
      <c r="L11" s="1">
        <v>0</v>
      </c>
      <c r="M11" s="7" t="str">
        <f t="shared" si="2"/>
        <v>0</v>
      </c>
      <c r="O11" s="1">
        <v>0</v>
      </c>
      <c r="P11" s="1">
        <v>1</v>
      </c>
      <c r="R11" s="1">
        <v>3</v>
      </c>
      <c r="T11" s="1">
        <v>3</v>
      </c>
      <c r="U11" s="1">
        <v>1</v>
      </c>
      <c r="V11" s="1">
        <v>0</v>
      </c>
      <c r="X11" s="1">
        <v>1</v>
      </c>
      <c r="Y11" s="1">
        <v>0</v>
      </c>
      <c r="Z11" s="1">
        <v>0</v>
      </c>
      <c r="AA11" s="1">
        <v>0</v>
      </c>
      <c r="AC11" s="1">
        <v>4</v>
      </c>
      <c r="AE11" s="1">
        <f t="shared" si="3"/>
        <v>2</v>
      </c>
      <c r="AG11" s="12">
        <f t="shared" si="4"/>
        <v>-8</v>
      </c>
    </row>
    <row r="12" spans="1:33" ht="12.75">
      <c r="A12" s="1">
        <v>23</v>
      </c>
      <c r="B12" s="1" t="s">
        <v>69</v>
      </c>
      <c r="C12" s="1">
        <v>0</v>
      </c>
      <c r="D12" s="1">
        <v>2</v>
      </c>
      <c r="E12" s="7">
        <f t="shared" si="0"/>
        <v>0</v>
      </c>
      <c r="G12" s="1">
        <v>2</v>
      </c>
      <c r="H12" s="1">
        <v>6</v>
      </c>
      <c r="I12" s="7">
        <f t="shared" si="1"/>
        <v>0.3333333333333333</v>
      </c>
      <c r="K12" s="1">
        <v>0</v>
      </c>
      <c r="L12" s="1">
        <v>0</v>
      </c>
      <c r="M12" s="7" t="str">
        <f t="shared" si="2"/>
        <v>0</v>
      </c>
      <c r="O12" s="1">
        <v>1</v>
      </c>
      <c r="P12" s="1">
        <v>2</v>
      </c>
      <c r="R12" s="1">
        <v>4</v>
      </c>
      <c r="T12" s="1">
        <v>1</v>
      </c>
      <c r="U12" s="1">
        <v>0</v>
      </c>
      <c r="V12" s="1">
        <v>0</v>
      </c>
      <c r="X12" s="1">
        <v>0</v>
      </c>
      <c r="Y12" s="1">
        <v>1</v>
      </c>
      <c r="Z12" s="1">
        <v>0</v>
      </c>
      <c r="AA12" s="1">
        <v>0</v>
      </c>
      <c r="AC12" s="1">
        <v>4</v>
      </c>
      <c r="AE12" s="1">
        <f t="shared" si="3"/>
        <v>4</v>
      </c>
      <c r="AG12" s="12">
        <f t="shared" si="4"/>
        <v>-2</v>
      </c>
    </row>
    <row r="13" spans="1:33" ht="12.75">
      <c r="A13" s="1">
        <v>25</v>
      </c>
      <c r="B13" s="1" t="s">
        <v>70</v>
      </c>
      <c r="C13" s="1">
        <v>0</v>
      </c>
      <c r="D13" s="1">
        <v>1</v>
      </c>
      <c r="E13" s="7">
        <f t="shared" si="0"/>
        <v>0</v>
      </c>
      <c r="G13" s="1">
        <v>0</v>
      </c>
      <c r="H13" s="1">
        <v>7</v>
      </c>
      <c r="I13" s="7">
        <f t="shared" si="1"/>
        <v>0</v>
      </c>
      <c r="K13" s="1">
        <v>0</v>
      </c>
      <c r="L13" s="1">
        <v>0</v>
      </c>
      <c r="M13" s="7" t="str">
        <f t="shared" si="2"/>
        <v>0</v>
      </c>
      <c r="O13" s="1">
        <v>0</v>
      </c>
      <c r="P13" s="1">
        <v>1</v>
      </c>
      <c r="R13" s="1">
        <v>0</v>
      </c>
      <c r="T13" s="1">
        <v>0</v>
      </c>
      <c r="U13" s="1">
        <v>1</v>
      </c>
      <c r="V13" s="1">
        <v>0</v>
      </c>
      <c r="X13" s="1">
        <v>1</v>
      </c>
      <c r="Y13" s="1">
        <v>2</v>
      </c>
      <c r="Z13" s="1">
        <v>0</v>
      </c>
      <c r="AA13" s="1">
        <v>0</v>
      </c>
      <c r="AC13" s="1">
        <v>4</v>
      </c>
      <c r="AE13" s="1">
        <f t="shared" si="3"/>
        <v>0</v>
      </c>
      <c r="AG13" s="12">
        <f t="shared" si="4"/>
        <v>-4</v>
      </c>
    </row>
    <row r="14" spans="1:33" ht="12.75">
      <c r="A14" s="1">
        <v>31</v>
      </c>
      <c r="B14" s="1" t="s">
        <v>76</v>
      </c>
      <c r="C14" s="1">
        <v>0</v>
      </c>
      <c r="D14" s="1">
        <v>3</v>
      </c>
      <c r="E14" s="7">
        <f t="shared" si="0"/>
        <v>0</v>
      </c>
      <c r="G14" s="1">
        <v>0</v>
      </c>
      <c r="H14" s="1">
        <v>1</v>
      </c>
      <c r="I14" s="7">
        <f t="shared" si="1"/>
        <v>0</v>
      </c>
      <c r="K14" s="1">
        <v>0</v>
      </c>
      <c r="L14" s="1">
        <v>0</v>
      </c>
      <c r="M14" s="7" t="str">
        <f t="shared" si="2"/>
        <v>0</v>
      </c>
      <c r="O14" s="1">
        <v>2</v>
      </c>
      <c r="P14" s="1">
        <v>1</v>
      </c>
      <c r="R14" s="1">
        <v>0</v>
      </c>
      <c r="T14" s="1">
        <v>2</v>
      </c>
      <c r="U14" s="1">
        <v>0</v>
      </c>
      <c r="V14" s="1">
        <v>0</v>
      </c>
      <c r="X14" s="1">
        <v>0</v>
      </c>
      <c r="Y14" s="1">
        <v>0</v>
      </c>
      <c r="Z14" s="1">
        <v>0</v>
      </c>
      <c r="AA14" s="1">
        <v>0</v>
      </c>
      <c r="AC14" s="1">
        <v>4</v>
      </c>
      <c r="AE14" s="1">
        <f t="shared" si="3"/>
        <v>0</v>
      </c>
      <c r="AG14" s="12">
        <f t="shared" si="4"/>
        <v>-1</v>
      </c>
    </row>
    <row r="15" spans="1:33" ht="12.75">
      <c r="A15" s="1">
        <v>41</v>
      </c>
      <c r="B15" s="19" t="s">
        <v>71</v>
      </c>
      <c r="C15" s="1">
        <v>0</v>
      </c>
      <c r="D15" s="1">
        <v>0</v>
      </c>
      <c r="E15" s="7" t="str">
        <f t="shared" si="0"/>
        <v>0</v>
      </c>
      <c r="G15" s="1">
        <v>3</v>
      </c>
      <c r="H15" s="1">
        <v>5</v>
      </c>
      <c r="I15" s="7">
        <f t="shared" si="1"/>
        <v>0.6</v>
      </c>
      <c r="K15" s="1">
        <v>0</v>
      </c>
      <c r="L15" s="1">
        <v>0</v>
      </c>
      <c r="M15" s="7" t="str">
        <f t="shared" si="2"/>
        <v>0</v>
      </c>
      <c r="O15" s="1">
        <v>1</v>
      </c>
      <c r="P15" s="1">
        <v>1</v>
      </c>
      <c r="R15" s="1">
        <v>1</v>
      </c>
      <c r="T15" s="1">
        <v>0</v>
      </c>
      <c r="U15" s="1">
        <v>0</v>
      </c>
      <c r="V15" s="1">
        <v>2</v>
      </c>
      <c r="X15" s="1">
        <v>0</v>
      </c>
      <c r="Y15" s="1">
        <v>1</v>
      </c>
      <c r="Z15" s="1">
        <v>1</v>
      </c>
      <c r="AA15" s="1">
        <v>0</v>
      </c>
      <c r="AC15" s="1">
        <v>4</v>
      </c>
      <c r="AE15" s="1">
        <f t="shared" si="3"/>
        <v>6</v>
      </c>
      <c r="AG15" s="12">
        <f t="shared" si="4"/>
        <v>6</v>
      </c>
    </row>
    <row r="16" spans="1:33" ht="12.75">
      <c r="A16" s="1">
        <v>45</v>
      </c>
      <c r="B16" s="1" t="s">
        <v>72</v>
      </c>
      <c r="C16" s="1">
        <v>0</v>
      </c>
      <c r="D16" s="1">
        <v>0</v>
      </c>
      <c r="E16" s="7" t="str">
        <f t="shared" si="0"/>
        <v>0</v>
      </c>
      <c r="G16" s="1">
        <v>0</v>
      </c>
      <c r="H16" s="1">
        <v>0</v>
      </c>
      <c r="I16" s="7" t="str">
        <f t="shared" si="1"/>
        <v>0</v>
      </c>
      <c r="K16" s="1">
        <v>0</v>
      </c>
      <c r="L16" s="1">
        <v>0</v>
      </c>
      <c r="M16" s="7" t="str">
        <f t="shared" si="2"/>
        <v>0</v>
      </c>
      <c r="O16" s="1">
        <v>0</v>
      </c>
      <c r="P16" s="1">
        <v>0</v>
      </c>
      <c r="R16" s="1">
        <v>0</v>
      </c>
      <c r="T16" s="1">
        <v>0</v>
      </c>
      <c r="U16" s="1">
        <v>0</v>
      </c>
      <c r="V16" s="1">
        <v>0</v>
      </c>
      <c r="X16" s="1">
        <v>0</v>
      </c>
      <c r="Y16" s="1">
        <v>1</v>
      </c>
      <c r="Z16" s="1">
        <v>0</v>
      </c>
      <c r="AA16" s="1">
        <v>0</v>
      </c>
      <c r="AC16" s="1">
        <v>1</v>
      </c>
      <c r="AE16" s="1">
        <f t="shared" si="3"/>
        <v>0</v>
      </c>
      <c r="AG16" s="12">
        <f t="shared" si="4"/>
        <v>1</v>
      </c>
    </row>
    <row r="17" spans="1:33" ht="12.75">
      <c r="A17" s="1">
        <v>51</v>
      </c>
      <c r="B17" s="1" t="s">
        <v>73</v>
      </c>
      <c r="C17" s="1">
        <v>0</v>
      </c>
      <c r="D17" s="1">
        <v>0</v>
      </c>
      <c r="E17" s="7" t="str">
        <f t="shared" si="0"/>
        <v>0</v>
      </c>
      <c r="G17" s="1">
        <v>1</v>
      </c>
      <c r="H17" s="1">
        <v>2</v>
      </c>
      <c r="I17" s="7">
        <f t="shared" si="1"/>
        <v>0.5</v>
      </c>
      <c r="K17" s="1">
        <v>0</v>
      </c>
      <c r="L17" s="1">
        <v>0</v>
      </c>
      <c r="M17" s="7" t="str">
        <f t="shared" si="2"/>
        <v>0</v>
      </c>
      <c r="O17" s="1">
        <v>3</v>
      </c>
      <c r="P17" s="1">
        <v>0</v>
      </c>
      <c r="R17" s="1">
        <v>0</v>
      </c>
      <c r="T17" s="1">
        <v>0</v>
      </c>
      <c r="U17" s="1">
        <v>0</v>
      </c>
      <c r="V17" s="1">
        <v>0</v>
      </c>
      <c r="X17" s="1">
        <v>0</v>
      </c>
      <c r="Y17" s="1">
        <v>0</v>
      </c>
      <c r="Z17" s="1">
        <v>0</v>
      </c>
      <c r="AA17" s="1">
        <v>0</v>
      </c>
      <c r="AC17" s="1">
        <v>1</v>
      </c>
      <c r="AE17" s="1">
        <f t="shared" si="3"/>
        <v>2</v>
      </c>
      <c r="AG17" s="12">
        <f t="shared" si="4"/>
        <v>7</v>
      </c>
    </row>
    <row r="18" spans="1:33" ht="12.75">
      <c r="A18" s="1">
        <v>53</v>
      </c>
      <c r="B18" s="1" t="s">
        <v>74</v>
      </c>
      <c r="C18" s="1">
        <v>0</v>
      </c>
      <c r="D18" s="1">
        <v>1</v>
      </c>
      <c r="E18" s="7">
        <f t="shared" si="0"/>
        <v>0</v>
      </c>
      <c r="G18" s="1">
        <v>0</v>
      </c>
      <c r="H18" s="1">
        <v>0</v>
      </c>
      <c r="I18" s="7" t="str">
        <f t="shared" si="1"/>
        <v>0</v>
      </c>
      <c r="K18" s="1">
        <v>0</v>
      </c>
      <c r="L18" s="1">
        <v>0</v>
      </c>
      <c r="M18" s="7" t="str">
        <f t="shared" si="2"/>
        <v>0</v>
      </c>
      <c r="O18" s="1">
        <v>0</v>
      </c>
      <c r="P18" s="1">
        <v>1</v>
      </c>
      <c r="R18" s="1">
        <v>0</v>
      </c>
      <c r="T18" s="1">
        <v>0</v>
      </c>
      <c r="U18" s="1">
        <v>0</v>
      </c>
      <c r="V18" s="1">
        <v>2</v>
      </c>
      <c r="X18" s="1">
        <v>0</v>
      </c>
      <c r="Y18" s="1">
        <v>0</v>
      </c>
      <c r="Z18" s="1">
        <v>0</v>
      </c>
      <c r="AA18" s="1">
        <v>0</v>
      </c>
      <c r="AC18" s="1">
        <v>3</v>
      </c>
      <c r="AE18" s="1">
        <f t="shared" si="3"/>
        <v>0</v>
      </c>
      <c r="AG18" s="12">
        <f t="shared" si="4"/>
        <v>-2</v>
      </c>
    </row>
    <row r="19" spans="1:33" ht="12.75">
      <c r="A19" s="1">
        <v>55</v>
      </c>
      <c r="B19" s="4" t="s">
        <v>75</v>
      </c>
      <c r="C19" s="1">
        <v>0</v>
      </c>
      <c r="D19" s="1">
        <v>0</v>
      </c>
      <c r="E19" s="7" t="str">
        <f t="shared" si="0"/>
        <v>0</v>
      </c>
      <c r="G19" s="1">
        <v>0</v>
      </c>
      <c r="H19" s="1">
        <v>1</v>
      </c>
      <c r="I19" s="7">
        <f t="shared" si="1"/>
        <v>0</v>
      </c>
      <c r="K19" s="1">
        <v>1</v>
      </c>
      <c r="L19" s="1">
        <v>2</v>
      </c>
      <c r="M19" s="7">
        <f t="shared" si="2"/>
        <v>0.5</v>
      </c>
      <c r="O19" s="1">
        <v>0</v>
      </c>
      <c r="P19" s="1">
        <v>3</v>
      </c>
      <c r="R19" s="1">
        <v>0</v>
      </c>
      <c r="T19" s="1">
        <v>1</v>
      </c>
      <c r="U19" s="1">
        <v>0</v>
      </c>
      <c r="V19" s="1">
        <v>1</v>
      </c>
      <c r="X19" s="1">
        <v>0</v>
      </c>
      <c r="Y19" s="1">
        <v>0</v>
      </c>
      <c r="Z19" s="1">
        <v>0</v>
      </c>
      <c r="AA19" s="1">
        <v>0</v>
      </c>
      <c r="AC19" s="1">
        <v>3</v>
      </c>
      <c r="AE19" s="1">
        <f t="shared" si="3"/>
        <v>1</v>
      </c>
      <c r="AG19" s="12">
        <f t="shared" si="4"/>
        <v>0</v>
      </c>
    </row>
    <row r="20" spans="1:33" ht="12.75">
      <c r="A20" s="1">
        <v>33</v>
      </c>
      <c r="B20" s="1" t="s">
        <v>88</v>
      </c>
      <c r="C20" s="1">
        <v>0</v>
      </c>
      <c r="D20" s="1">
        <v>3</v>
      </c>
      <c r="E20" s="7">
        <f t="shared" si="0"/>
        <v>0</v>
      </c>
      <c r="G20" s="1">
        <v>0</v>
      </c>
      <c r="H20" s="1">
        <v>0</v>
      </c>
      <c r="I20" s="7" t="str">
        <f t="shared" si="1"/>
        <v>0</v>
      </c>
      <c r="K20" s="1">
        <v>1</v>
      </c>
      <c r="L20" s="1">
        <v>2</v>
      </c>
      <c r="M20" s="7">
        <f t="shared" si="2"/>
        <v>0.5</v>
      </c>
      <c r="O20" s="1">
        <v>1</v>
      </c>
      <c r="P20" s="1">
        <v>0</v>
      </c>
      <c r="R20" s="1">
        <v>0</v>
      </c>
      <c r="T20" s="1">
        <v>0</v>
      </c>
      <c r="U20" s="1">
        <v>0</v>
      </c>
      <c r="V20" s="1">
        <v>0</v>
      </c>
      <c r="X20" s="1">
        <v>0</v>
      </c>
      <c r="Y20" s="1">
        <v>2</v>
      </c>
      <c r="Z20" s="1">
        <v>0</v>
      </c>
      <c r="AA20" s="1">
        <v>0</v>
      </c>
      <c r="AC20" s="1">
        <v>1</v>
      </c>
      <c r="AE20" s="1">
        <f t="shared" si="3"/>
        <v>1</v>
      </c>
      <c r="AG20" s="12">
        <f t="shared" si="4"/>
        <v>1</v>
      </c>
    </row>
    <row r="21" spans="1:33" ht="12.75">
      <c r="A21" s="1">
        <v>43</v>
      </c>
      <c r="B21" s="1" t="s">
        <v>89</v>
      </c>
      <c r="C21" s="1">
        <v>0</v>
      </c>
      <c r="D21" s="1">
        <v>0</v>
      </c>
      <c r="E21" s="7" t="str">
        <f t="shared" si="0"/>
        <v>0</v>
      </c>
      <c r="G21" s="1">
        <v>0</v>
      </c>
      <c r="H21" s="1">
        <v>0</v>
      </c>
      <c r="I21" s="7" t="str">
        <f t="shared" si="1"/>
        <v>0</v>
      </c>
      <c r="K21" s="1">
        <v>0</v>
      </c>
      <c r="L21" s="1">
        <v>0</v>
      </c>
      <c r="M21" s="7" t="str">
        <f t="shared" si="2"/>
        <v>0</v>
      </c>
      <c r="O21" s="1">
        <v>0</v>
      </c>
      <c r="P21" s="1">
        <v>1</v>
      </c>
      <c r="R21" s="1">
        <v>0</v>
      </c>
      <c r="T21" s="1">
        <v>0</v>
      </c>
      <c r="U21" s="1">
        <v>0</v>
      </c>
      <c r="V21" s="1">
        <v>0</v>
      </c>
      <c r="X21" s="1">
        <v>0</v>
      </c>
      <c r="Y21" s="1">
        <v>0</v>
      </c>
      <c r="Z21" s="1">
        <v>0</v>
      </c>
      <c r="AA21" s="1">
        <v>0</v>
      </c>
      <c r="AC21" s="1">
        <v>1</v>
      </c>
      <c r="AE21" s="1">
        <f t="shared" si="3"/>
        <v>0</v>
      </c>
      <c r="AG21" s="12">
        <f t="shared" si="4"/>
        <v>1</v>
      </c>
    </row>
    <row r="22" spans="1:33" ht="12.75">
      <c r="A22" s="1"/>
      <c r="B22" s="1"/>
      <c r="C22" s="1">
        <v>0</v>
      </c>
      <c r="D22" s="1">
        <v>0</v>
      </c>
      <c r="E22" s="7" t="str">
        <f t="shared" si="0"/>
        <v>0</v>
      </c>
      <c r="G22" s="1">
        <v>0</v>
      </c>
      <c r="H22" s="1">
        <v>0</v>
      </c>
      <c r="I22" s="7" t="str">
        <f t="shared" si="1"/>
        <v>0</v>
      </c>
      <c r="K22" s="1">
        <v>0</v>
      </c>
      <c r="L22" s="1">
        <v>0</v>
      </c>
      <c r="M22" s="7" t="str">
        <f t="shared" si="2"/>
        <v>0</v>
      </c>
      <c r="O22" s="1">
        <v>0</v>
      </c>
      <c r="P22" s="1">
        <v>0</v>
      </c>
      <c r="R22" s="1">
        <v>0</v>
      </c>
      <c r="T22" s="1">
        <v>0</v>
      </c>
      <c r="U22" s="1">
        <v>0</v>
      </c>
      <c r="V22" s="1">
        <v>0</v>
      </c>
      <c r="X22" s="1">
        <v>0</v>
      </c>
      <c r="Y22" s="1">
        <v>0</v>
      </c>
      <c r="Z22" s="1">
        <v>0</v>
      </c>
      <c r="AA22" s="1">
        <v>0</v>
      </c>
      <c r="AC22" s="1">
        <v>0</v>
      </c>
      <c r="AE22" s="1">
        <f t="shared" si="3"/>
        <v>0</v>
      </c>
      <c r="AG22" s="12">
        <f t="shared" si="4"/>
        <v>0</v>
      </c>
    </row>
    <row r="23" spans="1:33" ht="12.75">
      <c r="A23" s="1"/>
      <c r="B23" s="1"/>
      <c r="C23" s="1"/>
      <c r="D23" s="1"/>
      <c r="E23" s="7"/>
      <c r="G23" s="1"/>
      <c r="H23" s="1"/>
      <c r="I23" s="7"/>
      <c r="K23" s="1"/>
      <c r="L23" s="1"/>
      <c r="M23" s="7"/>
      <c r="O23" s="1"/>
      <c r="P23" s="1"/>
      <c r="R23" s="1"/>
      <c r="T23" s="1"/>
      <c r="U23" s="1"/>
      <c r="V23" s="1"/>
      <c r="X23" s="1"/>
      <c r="Y23" s="1"/>
      <c r="Z23" s="1"/>
      <c r="AA23" s="1"/>
      <c r="AC23" s="1"/>
      <c r="AE23" s="1"/>
      <c r="AG23" s="12"/>
    </row>
    <row r="24" spans="1:33" ht="12.75">
      <c r="A24" s="1"/>
      <c r="B24" s="1"/>
      <c r="C24" s="1"/>
      <c r="D24" s="1"/>
      <c r="E24" s="7"/>
      <c r="G24" s="1"/>
      <c r="H24" s="1"/>
      <c r="I24" s="7"/>
      <c r="K24" s="1"/>
      <c r="L24" s="1"/>
      <c r="M24" s="7"/>
      <c r="O24" s="1"/>
      <c r="P24" s="1"/>
      <c r="R24" s="1"/>
      <c r="T24" s="1"/>
      <c r="U24" s="1"/>
      <c r="V24" s="1"/>
      <c r="X24" s="1"/>
      <c r="Y24" s="1"/>
      <c r="Z24" s="1"/>
      <c r="AA24" s="1"/>
      <c r="AC24" s="1"/>
      <c r="AE24" s="1"/>
      <c r="AG24" s="12"/>
    </row>
    <row r="25" spans="1:33" ht="12.75">
      <c r="A25" s="1"/>
      <c r="B25" s="1"/>
      <c r="C25" s="1"/>
      <c r="D25" s="1"/>
      <c r="E25" s="7"/>
      <c r="G25" s="1"/>
      <c r="H25" s="1"/>
      <c r="I25" s="7"/>
      <c r="K25" s="1"/>
      <c r="L25" s="1"/>
      <c r="M25" s="7"/>
      <c r="O25" s="1"/>
      <c r="P25" s="1"/>
      <c r="R25" s="1"/>
      <c r="T25" s="1"/>
      <c r="U25" s="1"/>
      <c r="V25" s="1"/>
      <c r="X25" s="1"/>
      <c r="Y25" s="1"/>
      <c r="Z25" s="1"/>
      <c r="AA25" s="1"/>
      <c r="AC25" s="1"/>
      <c r="AE25" s="1"/>
      <c r="AG25" s="12"/>
    </row>
    <row r="26" spans="1:33" ht="12.75">
      <c r="A26" s="28" t="s">
        <v>7</v>
      </c>
      <c r="B26" s="29"/>
      <c r="C26" s="1"/>
      <c r="D26" s="1"/>
      <c r="E26" s="7"/>
      <c r="G26" s="1"/>
      <c r="H26" s="1"/>
      <c r="I26" s="7"/>
      <c r="K26" s="1"/>
      <c r="L26" s="1"/>
      <c r="M26" s="7"/>
      <c r="O26" s="1"/>
      <c r="P26" s="1"/>
      <c r="R26" s="1"/>
      <c r="T26" s="1"/>
      <c r="U26" s="1"/>
      <c r="V26" s="1"/>
      <c r="X26" s="1"/>
      <c r="Y26" s="1"/>
      <c r="Z26" s="1"/>
      <c r="AA26" s="1"/>
      <c r="AC26" s="1"/>
      <c r="AE26" s="1"/>
      <c r="AG26" s="12"/>
    </row>
    <row r="27" spans="1:33" ht="12.75">
      <c r="A27" s="28" t="s">
        <v>43</v>
      </c>
      <c r="B27" s="29"/>
      <c r="C27" s="1">
        <f>SUM(C9:C24)</f>
        <v>0</v>
      </c>
      <c r="D27" s="1">
        <f>SUM(D9:D24)</f>
        <v>19</v>
      </c>
      <c r="E27" s="7">
        <f t="shared" si="0"/>
        <v>0</v>
      </c>
      <c r="G27" s="1">
        <f>SUM(G9:G24)</f>
        <v>13</v>
      </c>
      <c r="H27" s="1">
        <f>SUM(H9:H24)</f>
        <v>37</v>
      </c>
      <c r="I27" s="7">
        <f t="shared" si="1"/>
        <v>0.35135135135135137</v>
      </c>
      <c r="K27" s="1">
        <f>SUM(K9:K24)</f>
        <v>4</v>
      </c>
      <c r="L27" s="1">
        <f>SUM(L9:L24)</f>
        <v>7</v>
      </c>
      <c r="M27" s="7">
        <f t="shared" si="2"/>
        <v>0.5714285714285714</v>
      </c>
      <c r="O27" s="1">
        <f>SUM(O9:O24)</f>
        <v>9</v>
      </c>
      <c r="P27" s="1">
        <f>SUM(P9:P24)</f>
        <v>19</v>
      </c>
      <c r="R27" s="1">
        <f>SUM(R9:R24)</f>
        <v>14</v>
      </c>
      <c r="T27" s="1">
        <f>SUM(T9:T24)</f>
        <v>11</v>
      </c>
      <c r="U27" s="1">
        <f>SUM(U9:U24)</f>
        <v>4</v>
      </c>
      <c r="V27" s="1">
        <f>SUM(V9:V24)</f>
        <v>5</v>
      </c>
      <c r="X27" s="1">
        <f>SUM(X9:X24)</f>
        <v>4</v>
      </c>
      <c r="Y27" s="1">
        <f>SUM(Y9:Y24)</f>
        <v>10</v>
      </c>
      <c r="Z27" s="1">
        <f>SUM(Z9:Z24)</f>
        <v>1</v>
      </c>
      <c r="AA27" s="1">
        <f>SUM(AA9:AA24)</f>
        <v>0</v>
      </c>
      <c r="AC27" s="1"/>
      <c r="AE27" s="1">
        <f t="shared" si="3"/>
        <v>30</v>
      </c>
      <c r="AG27" s="12">
        <f t="shared" si="4"/>
        <v>6</v>
      </c>
    </row>
    <row r="28" spans="1:33" ht="12.75">
      <c r="A28" s="28" t="s">
        <v>91</v>
      </c>
      <c r="B28" s="29"/>
      <c r="C28" s="1">
        <v>5</v>
      </c>
      <c r="D28" s="1">
        <v>14</v>
      </c>
      <c r="E28" s="7">
        <f t="shared" si="0"/>
        <v>0.35714285714285715</v>
      </c>
      <c r="G28" s="1">
        <v>16</v>
      </c>
      <c r="H28" s="1">
        <v>31</v>
      </c>
      <c r="I28" s="7">
        <f t="shared" si="1"/>
        <v>0.5161290322580645</v>
      </c>
      <c r="K28" s="1">
        <v>8</v>
      </c>
      <c r="L28" s="1">
        <v>17</v>
      </c>
      <c r="M28" s="7">
        <f t="shared" si="2"/>
        <v>0.47058823529411764</v>
      </c>
      <c r="O28" s="1">
        <v>0</v>
      </c>
      <c r="P28" s="1">
        <v>0</v>
      </c>
      <c r="R28" s="1">
        <v>0</v>
      </c>
      <c r="T28" s="1">
        <v>0</v>
      </c>
      <c r="U28" s="1">
        <v>0</v>
      </c>
      <c r="V28" s="1">
        <v>0</v>
      </c>
      <c r="W28" s="13"/>
      <c r="X28" s="1">
        <v>0</v>
      </c>
      <c r="Y28" s="1">
        <v>0</v>
      </c>
      <c r="Z28" s="1">
        <v>0</v>
      </c>
      <c r="AA28" s="1">
        <v>0</v>
      </c>
      <c r="AC28" s="1"/>
      <c r="AE28" s="1">
        <f t="shared" si="3"/>
        <v>55</v>
      </c>
      <c r="AG28" s="12">
        <f t="shared" si="4"/>
        <v>22</v>
      </c>
    </row>
  </sheetData>
  <sheetProtection/>
  <mergeCells count="19">
    <mergeCell ref="H1:V1"/>
    <mergeCell ref="AB2:AG2"/>
    <mergeCell ref="C3:G3"/>
    <mergeCell ref="X4:AA4"/>
    <mergeCell ref="A27:B27"/>
    <mergeCell ref="A28:B28"/>
    <mergeCell ref="AC7:AC8"/>
    <mergeCell ref="AE7:AE8"/>
    <mergeCell ref="X7:AA7"/>
    <mergeCell ref="R7:R8"/>
    <mergeCell ref="AG7:AG8"/>
    <mergeCell ref="A26:B26"/>
    <mergeCell ref="X5:AA5"/>
    <mergeCell ref="A7:B7"/>
    <mergeCell ref="C7:E7"/>
    <mergeCell ref="G7:I7"/>
    <mergeCell ref="T7:V7"/>
    <mergeCell ref="K7:M7"/>
    <mergeCell ref="O7:P7"/>
  </mergeCells>
  <printOptions/>
  <pageMargins left="0.25" right="0.25" top="1" bottom="1" header="0.5" footer="0.5"/>
  <pageSetup orientation="landscape" scale="99"/>
  <colBreaks count="1" manualBreakCount="1">
    <brk id="33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AG28"/>
  <sheetViews>
    <sheetView workbookViewId="0" topLeftCell="A1">
      <selection activeCell="C43" sqref="C43"/>
    </sheetView>
  </sheetViews>
  <sheetFormatPr defaultColWidth="11.00390625" defaultRowHeight="12.75"/>
  <cols>
    <col min="1" max="1" width="2.75390625" style="0" customWidth="1"/>
    <col min="2" max="2" width="16.75390625" style="0" customWidth="1"/>
    <col min="3" max="4" width="2.75390625" style="0" customWidth="1"/>
    <col min="5" max="5" width="4.625" style="0" customWidth="1"/>
    <col min="6" max="6" width="1.75390625" style="0" customWidth="1"/>
    <col min="7" max="8" width="2.75390625" style="0" customWidth="1"/>
    <col min="9" max="9" width="4.625" style="0" customWidth="1"/>
    <col min="10" max="10" width="1.75390625" style="0" customWidth="1"/>
    <col min="11" max="12" width="2.75390625" style="0" customWidth="1"/>
    <col min="13" max="13" width="4.625" style="0" customWidth="1"/>
    <col min="14" max="14" width="1.75390625" style="0" customWidth="1"/>
    <col min="15" max="16" width="2.75390625" style="0" customWidth="1"/>
    <col min="17" max="17" width="1.75390625" style="0" customWidth="1"/>
    <col min="18" max="18" width="2.75390625" style="0" customWidth="1"/>
    <col min="19" max="19" width="0.74609375" style="0" customWidth="1"/>
    <col min="20" max="22" width="2.75390625" style="0" customWidth="1"/>
    <col min="23" max="23" width="0.74609375" style="0" customWidth="1"/>
    <col min="24" max="27" width="2.75390625" style="0" customWidth="1"/>
    <col min="28" max="32" width="3.00390625" style="0" customWidth="1"/>
    <col min="33" max="33" width="5.75390625" style="0" customWidth="1"/>
  </cols>
  <sheetData>
    <row r="1" spans="8:22" ht="12.75">
      <c r="H1" s="26" t="s">
        <v>48</v>
      </c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</row>
    <row r="2" spans="2:33" ht="12.75">
      <c r="B2" t="s">
        <v>24</v>
      </c>
      <c r="AB2" s="34" t="s">
        <v>29</v>
      </c>
      <c r="AC2" s="43"/>
      <c r="AD2" s="43"/>
      <c r="AE2" s="43"/>
      <c r="AF2" s="43"/>
      <c r="AG2" s="44"/>
    </row>
    <row r="3" spans="2:33" ht="12.75">
      <c r="B3" t="s">
        <v>25</v>
      </c>
      <c r="C3" s="33" t="s">
        <v>93</v>
      </c>
      <c r="D3" s="33"/>
      <c r="E3" s="33"/>
      <c r="F3" s="33"/>
      <c r="G3" s="33"/>
      <c r="AB3" s="1">
        <v>1</v>
      </c>
      <c r="AC3" s="1">
        <v>2</v>
      </c>
      <c r="AD3" s="1">
        <v>3</v>
      </c>
      <c r="AE3" s="1">
        <v>4</v>
      </c>
      <c r="AF3" s="1" t="s">
        <v>27</v>
      </c>
      <c r="AG3" s="4" t="s">
        <v>28</v>
      </c>
    </row>
    <row r="4" spans="2:33" ht="12.75">
      <c r="B4" t="s">
        <v>26</v>
      </c>
      <c r="C4">
        <f>IF(AE27&gt;AE28,'L&amp;C R1. Wynot'!C4+1,'L&amp;C R1. Wynot'!C4+0)</f>
        <v>4</v>
      </c>
      <c r="D4" s="3" t="s">
        <v>30</v>
      </c>
      <c r="E4" s="9">
        <f>IF(AE27&lt;AE28,'L&amp;C R1. Wynot'!E4+1,'L&amp;C R1. Wynot'!E4+0)</f>
        <v>14</v>
      </c>
      <c r="F4" t="s">
        <v>31</v>
      </c>
      <c r="X4" s="35" t="s">
        <v>50</v>
      </c>
      <c r="Y4" s="35"/>
      <c r="Z4" s="35"/>
      <c r="AA4" s="36"/>
      <c r="AB4" s="1">
        <v>14</v>
      </c>
      <c r="AC4" s="1">
        <v>12</v>
      </c>
      <c r="AD4" s="1">
        <v>20</v>
      </c>
      <c r="AE4" s="1">
        <v>20</v>
      </c>
      <c r="AF4" s="1"/>
      <c r="AG4" s="1">
        <f>SUM(AB4:AF4)</f>
        <v>66</v>
      </c>
    </row>
    <row r="5" spans="3:33" ht="12.75">
      <c r="C5" s="6">
        <f>IF(AE27&gt;AE28,1,0)</f>
        <v>1</v>
      </c>
      <c r="E5" s="6">
        <f>IF(AE27&lt;AE28,1,0)</f>
        <v>0</v>
      </c>
      <c r="X5" s="35" t="str">
        <f>C3</f>
        <v>Allen</v>
      </c>
      <c r="Y5" s="35"/>
      <c r="Z5" s="35"/>
      <c r="AA5" s="36"/>
      <c r="AB5" s="1">
        <v>8</v>
      </c>
      <c r="AC5" s="1">
        <v>7</v>
      </c>
      <c r="AD5" s="1">
        <v>0</v>
      </c>
      <c r="AE5" s="1">
        <v>11</v>
      </c>
      <c r="AF5" s="1"/>
      <c r="AG5" s="1">
        <f>SUM(AB5:AF5)</f>
        <v>26</v>
      </c>
    </row>
    <row r="7" spans="1:33" ht="12.75">
      <c r="A7" s="28" t="s">
        <v>0</v>
      </c>
      <c r="B7" s="29"/>
      <c r="C7" s="28" t="s">
        <v>1</v>
      </c>
      <c r="D7" s="32"/>
      <c r="E7" s="39"/>
      <c r="G7" s="28" t="s">
        <v>8</v>
      </c>
      <c r="H7" s="32"/>
      <c r="I7" s="29"/>
      <c r="K7" s="40" t="s">
        <v>14</v>
      </c>
      <c r="L7" s="41"/>
      <c r="M7" s="42"/>
      <c r="O7" s="28" t="s">
        <v>9</v>
      </c>
      <c r="P7" s="29"/>
      <c r="R7" s="37" t="s">
        <v>12</v>
      </c>
      <c r="T7" s="40" t="s">
        <v>13</v>
      </c>
      <c r="U7" s="41"/>
      <c r="V7" s="42"/>
      <c r="X7" s="28" t="s">
        <v>17</v>
      </c>
      <c r="Y7" s="32"/>
      <c r="Z7" s="32"/>
      <c r="AA7" s="29"/>
      <c r="AC7" s="37" t="s">
        <v>21</v>
      </c>
      <c r="AE7" s="37" t="s">
        <v>22</v>
      </c>
      <c r="AG7" s="37" t="s">
        <v>23</v>
      </c>
    </row>
    <row r="8" spans="1:33" ht="12.75">
      <c r="A8" s="2" t="s">
        <v>6</v>
      </c>
      <c r="B8" s="2" t="s">
        <v>5</v>
      </c>
      <c r="C8" s="2" t="s">
        <v>2</v>
      </c>
      <c r="D8" s="2" t="s">
        <v>3</v>
      </c>
      <c r="E8" s="2" t="s">
        <v>4</v>
      </c>
      <c r="G8" s="2" t="s">
        <v>2</v>
      </c>
      <c r="H8" s="2" t="s">
        <v>3</v>
      </c>
      <c r="I8" s="2" t="s">
        <v>4</v>
      </c>
      <c r="K8" s="2" t="s">
        <v>2</v>
      </c>
      <c r="L8" s="2" t="s">
        <v>3</v>
      </c>
      <c r="M8" s="2" t="s">
        <v>4</v>
      </c>
      <c r="O8" s="2" t="s">
        <v>10</v>
      </c>
      <c r="P8" s="2" t="s">
        <v>11</v>
      </c>
      <c r="R8" s="38"/>
      <c r="T8" s="2" t="s">
        <v>15</v>
      </c>
      <c r="U8" s="2" t="s">
        <v>16</v>
      </c>
      <c r="V8" s="2" t="s">
        <v>12</v>
      </c>
      <c r="X8" s="2" t="s">
        <v>3</v>
      </c>
      <c r="Y8" s="2" t="s">
        <v>18</v>
      </c>
      <c r="Z8" s="2" t="s">
        <v>19</v>
      </c>
      <c r="AA8" s="2" t="s">
        <v>20</v>
      </c>
      <c r="AC8" s="38"/>
      <c r="AE8" s="38"/>
      <c r="AG8" s="38"/>
    </row>
    <row r="9" spans="1:33" ht="12.75">
      <c r="A9" s="1">
        <v>11</v>
      </c>
      <c r="B9" s="1" t="s">
        <v>66</v>
      </c>
      <c r="C9" s="1">
        <v>2</v>
      </c>
      <c r="D9" s="1">
        <v>2</v>
      </c>
      <c r="E9" s="7">
        <f>IF(D9=0,"0",(C9/D9))</f>
        <v>1</v>
      </c>
      <c r="G9" s="1">
        <v>3</v>
      </c>
      <c r="H9" s="1">
        <v>6</v>
      </c>
      <c r="I9" s="7">
        <f>IF(H9=0,"0",(G9/H9))</f>
        <v>0.5</v>
      </c>
      <c r="K9" s="1">
        <v>1</v>
      </c>
      <c r="L9" s="1">
        <v>2</v>
      </c>
      <c r="M9" s="7">
        <f>IF(L9=0,"0",(K9/L9))</f>
        <v>0.5</v>
      </c>
      <c r="O9" s="1">
        <v>1</v>
      </c>
      <c r="P9" s="1">
        <v>3</v>
      </c>
      <c r="R9" s="1">
        <v>0</v>
      </c>
      <c r="T9" s="1">
        <v>1</v>
      </c>
      <c r="U9" s="1">
        <v>1</v>
      </c>
      <c r="V9" s="1">
        <v>0</v>
      </c>
      <c r="X9" s="1">
        <v>0</v>
      </c>
      <c r="Y9" s="1">
        <v>5</v>
      </c>
      <c r="Z9" s="1">
        <v>0</v>
      </c>
      <c r="AA9" s="1">
        <v>0</v>
      </c>
      <c r="AC9" s="1">
        <v>4</v>
      </c>
      <c r="AE9" s="1">
        <f>(C9*3)+(G9*2)+K9</f>
        <v>13</v>
      </c>
      <c r="AG9" s="12">
        <f>C9-D9+G9-H9+K9-L9+(O9*2)+P9-R9-T9-U9-V9+(X9*2)+Y9+Z9+(AA9*3)+AE9</f>
        <v>17</v>
      </c>
    </row>
    <row r="10" spans="1:33" ht="12.75">
      <c r="A10" s="1">
        <v>15</v>
      </c>
      <c r="B10" s="1" t="s">
        <v>67</v>
      </c>
      <c r="C10" s="1">
        <v>1</v>
      </c>
      <c r="D10" s="1">
        <v>1</v>
      </c>
      <c r="E10" s="7">
        <f aca="true" t="shared" si="0" ref="E10:E28">IF(D10=0,"0",(C10/D10))</f>
        <v>1</v>
      </c>
      <c r="G10" s="1">
        <v>2</v>
      </c>
      <c r="H10" s="1">
        <v>5</v>
      </c>
      <c r="I10" s="7">
        <f aca="true" t="shared" si="1" ref="I10:I28">IF(H10=0,"0",(G10/H10))</f>
        <v>0.4</v>
      </c>
      <c r="K10" s="1">
        <v>0</v>
      </c>
      <c r="L10" s="1">
        <v>0</v>
      </c>
      <c r="M10" s="7" t="str">
        <f aca="true" t="shared" si="2" ref="M10:M28">IF(L10=0,"0",(K10/L10))</f>
        <v>0</v>
      </c>
      <c r="O10" s="1">
        <v>0</v>
      </c>
      <c r="P10" s="1">
        <v>5</v>
      </c>
      <c r="R10" s="1">
        <v>2</v>
      </c>
      <c r="T10" s="1">
        <v>0</v>
      </c>
      <c r="U10" s="1">
        <v>1</v>
      </c>
      <c r="V10" s="1">
        <v>0</v>
      </c>
      <c r="X10" s="1">
        <v>3</v>
      </c>
      <c r="Y10" s="1">
        <v>1</v>
      </c>
      <c r="Z10" s="1">
        <v>1</v>
      </c>
      <c r="AA10" s="1">
        <v>0</v>
      </c>
      <c r="AC10" s="1">
        <v>4</v>
      </c>
      <c r="AE10" s="1">
        <f aca="true" t="shared" si="3" ref="AE10:AE28">(C10*3)+(G10*2)+K10</f>
        <v>7</v>
      </c>
      <c r="AG10" s="12">
        <f aca="true" t="shared" si="4" ref="AG10:AG28">C10-D10+G10-H10+K10-L10+(O10*2)+P10-R10-T10-U10-V10+(X10*2)+Y10+Z10+(AA10*3)+AE10</f>
        <v>14</v>
      </c>
    </row>
    <row r="11" spans="1:33" ht="12.75">
      <c r="A11" s="1">
        <v>21</v>
      </c>
      <c r="B11" s="1" t="s">
        <v>68</v>
      </c>
      <c r="C11" s="1">
        <v>0</v>
      </c>
      <c r="D11" s="1">
        <v>0</v>
      </c>
      <c r="E11" s="7" t="str">
        <f t="shared" si="0"/>
        <v>0</v>
      </c>
      <c r="G11" s="1">
        <v>2</v>
      </c>
      <c r="H11" s="1">
        <v>3</v>
      </c>
      <c r="I11" s="7">
        <f t="shared" si="1"/>
        <v>0.6666666666666666</v>
      </c>
      <c r="K11" s="1">
        <v>0</v>
      </c>
      <c r="L11" s="1">
        <v>2</v>
      </c>
      <c r="M11" s="7">
        <f t="shared" si="2"/>
        <v>0</v>
      </c>
      <c r="O11" s="1">
        <v>0</v>
      </c>
      <c r="P11" s="1">
        <v>1</v>
      </c>
      <c r="R11" s="1">
        <v>1</v>
      </c>
      <c r="T11" s="1">
        <v>2</v>
      </c>
      <c r="U11" s="1">
        <v>0</v>
      </c>
      <c r="V11" s="1">
        <v>1</v>
      </c>
      <c r="X11" s="1">
        <v>5</v>
      </c>
      <c r="Y11" s="1">
        <v>5</v>
      </c>
      <c r="Z11" s="1">
        <v>0</v>
      </c>
      <c r="AA11" s="1">
        <v>0</v>
      </c>
      <c r="AC11" s="1">
        <v>4</v>
      </c>
      <c r="AE11" s="1">
        <f t="shared" si="3"/>
        <v>4</v>
      </c>
      <c r="AG11" s="12">
        <f t="shared" si="4"/>
        <v>13</v>
      </c>
    </row>
    <row r="12" spans="1:33" ht="12.75">
      <c r="A12" s="1">
        <v>23</v>
      </c>
      <c r="B12" s="1" t="s">
        <v>69</v>
      </c>
      <c r="C12" s="1">
        <v>0</v>
      </c>
      <c r="D12" s="1">
        <v>1</v>
      </c>
      <c r="E12" s="7">
        <f t="shared" si="0"/>
        <v>0</v>
      </c>
      <c r="G12" s="1">
        <v>0</v>
      </c>
      <c r="H12" s="1">
        <v>4</v>
      </c>
      <c r="I12" s="7">
        <f t="shared" si="1"/>
        <v>0</v>
      </c>
      <c r="K12" s="1">
        <v>2</v>
      </c>
      <c r="L12" s="1">
        <v>2</v>
      </c>
      <c r="M12" s="7">
        <f t="shared" si="2"/>
        <v>1</v>
      </c>
      <c r="O12" s="1">
        <v>3</v>
      </c>
      <c r="P12" s="1">
        <v>4</v>
      </c>
      <c r="R12" s="1">
        <v>3</v>
      </c>
      <c r="T12" s="1">
        <v>0</v>
      </c>
      <c r="U12" s="1">
        <v>1</v>
      </c>
      <c r="V12" s="1">
        <v>0</v>
      </c>
      <c r="X12" s="1">
        <v>1</v>
      </c>
      <c r="Y12" s="1">
        <v>0</v>
      </c>
      <c r="Z12" s="1">
        <v>1</v>
      </c>
      <c r="AA12" s="1">
        <v>0</v>
      </c>
      <c r="AC12" s="1">
        <v>4</v>
      </c>
      <c r="AE12" s="1">
        <f t="shared" si="3"/>
        <v>2</v>
      </c>
      <c r="AG12" s="12">
        <f t="shared" si="4"/>
        <v>6</v>
      </c>
    </row>
    <row r="13" spans="1:33" ht="12.75">
      <c r="A13" s="1">
        <v>25</v>
      </c>
      <c r="B13" s="1" t="s">
        <v>70</v>
      </c>
      <c r="C13" s="1">
        <v>0</v>
      </c>
      <c r="D13" s="1">
        <v>1</v>
      </c>
      <c r="E13" s="7">
        <f t="shared" si="0"/>
        <v>0</v>
      </c>
      <c r="G13" s="1">
        <v>2</v>
      </c>
      <c r="H13" s="1">
        <v>5</v>
      </c>
      <c r="I13" s="7">
        <f t="shared" si="1"/>
        <v>0.4</v>
      </c>
      <c r="K13" s="1">
        <v>0</v>
      </c>
      <c r="L13" s="1">
        <v>0</v>
      </c>
      <c r="M13" s="7" t="str">
        <f t="shared" si="2"/>
        <v>0</v>
      </c>
      <c r="O13" s="1">
        <v>1</v>
      </c>
      <c r="P13" s="1">
        <v>1</v>
      </c>
      <c r="R13" s="1">
        <v>0</v>
      </c>
      <c r="T13" s="1">
        <v>1</v>
      </c>
      <c r="U13" s="1">
        <v>0</v>
      </c>
      <c r="V13" s="1">
        <v>0</v>
      </c>
      <c r="X13" s="1">
        <v>0</v>
      </c>
      <c r="Y13" s="1">
        <v>1</v>
      </c>
      <c r="Z13" s="1">
        <v>0</v>
      </c>
      <c r="AA13" s="1">
        <v>0</v>
      </c>
      <c r="AC13" s="1">
        <v>4</v>
      </c>
      <c r="AE13" s="1">
        <f t="shared" si="3"/>
        <v>4</v>
      </c>
      <c r="AG13" s="12">
        <f t="shared" si="4"/>
        <v>3</v>
      </c>
    </row>
    <row r="14" spans="1:33" ht="12.75">
      <c r="A14" s="1">
        <v>31</v>
      </c>
      <c r="B14" s="1" t="s">
        <v>76</v>
      </c>
      <c r="C14" s="1">
        <v>0</v>
      </c>
      <c r="D14" s="1">
        <v>1</v>
      </c>
      <c r="E14" s="7">
        <f t="shared" si="0"/>
        <v>0</v>
      </c>
      <c r="G14" s="1">
        <v>1</v>
      </c>
      <c r="H14" s="1">
        <v>2</v>
      </c>
      <c r="I14" s="7">
        <f t="shared" si="1"/>
        <v>0.5</v>
      </c>
      <c r="K14" s="1">
        <v>0</v>
      </c>
      <c r="L14" s="1">
        <v>0</v>
      </c>
      <c r="M14" s="7" t="str">
        <f t="shared" si="2"/>
        <v>0</v>
      </c>
      <c r="O14" s="1">
        <v>0</v>
      </c>
      <c r="P14" s="1">
        <v>0</v>
      </c>
      <c r="R14" s="1">
        <v>4</v>
      </c>
      <c r="T14" s="1">
        <v>1</v>
      </c>
      <c r="U14" s="1">
        <v>0</v>
      </c>
      <c r="V14" s="1">
        <v>0</v>
      </c>
      <c r="X14" s="1">
        <v>2</v>
      </c>
      <c r="Y14" s="1">
        <v>0</v>
      </c>
      <c r="Z14" s="1">
        <v>0</v>
      </c>
      <c r="AA14" s="1">
        <v>0</v>
      </c>
      <c r="AC14" s="1">
        <v>4</v>
      </c>
      <c r="AE14" s="1">
        <f t="shared" si="3"/>
        <v>2</v>
      </c>
      <c r="AG14" s="12">
        <f t="shared" si="4"/>
        <v>-1</v>
      </c>
    </row>
    <row r="15" spans="1:33" ht="12.75">
      <c r="A15" s="1">
        <v>41</v>
      </c>
      <c r="B15" s="19" t="s">
        <v>71</v>
      </c>
      <c r="C15" s="1">
        <v>0</v>
      </c>
      <c r="D15" s="1">
        <v>0</v>
      </c>
      <c r="E15" s="7" t="str">
        <f t="shared" si="0"/>
        <v>0</v>
      </c>
      <c r="G15" s="1">
        <v>9</v>
      </c>
      <c r="H15" s="1">
        <v>10</v>
      </c>
      <c r="I15" s="7">
        <f t="shared" si="1"/>
        <v>0.9</v>
      </c>
      <c r="K15" s="1">
        <v>1</v>
      </c>
      <c r="L15" s="1">
        <v>2</v>
      </c>
      <c r="M15" s="7">
        <f t="shared" si="2"/>
        <v>0.5</v>
      </c>
      <c r="O15" s="1">
        <v>5</v>
      </c>
      <c r="P15" s="1">
        <v>5</v>
      </c>
      <c r="R15" s="1">
        <v>2</v>
      </c>
      <c r="T15" s="1">
        <v>0</v>
      </c>
      <c r="U15" s="1">
        <v>0</v>
      </c>
      <c r="V15" s="1">
        <v>0</v>
      </c>
      <c r="X15" s="1">
        <v>0</v>
      </c>
      <c r="Y15" s="1">
        <v>1</v>
      </c>
      <c r="Z15" s="1">
        <v>1</v>
      </c>
      <c r="AA15" s="1">
        <v>0</v>
      </c>
      <c r="AC15" s="1">
        <v>4</v>
      </c>
      <c r="AE15" s="1">
        <f t="shared" si="3"/>
        <v>19</v>
      </c>
      <c r="AG15" s="12">
        <f t="shared" si="4"/>
        <v>32</v>
      </c>
    </row>
    <row r="16" spans="1:33" ht="12.75">
      <c r="A16" s="1">
        <v>45</v>
      </c>
      <c r="B16" s="1" t="s">
        <v>72</v>
      </c>
      <c r="C16" s="1">
        <v>0</v>
      </c>
      <c r="D16" s="1">
        <v>0</v>
      </c>
      <c r="E16" s="7" t="str">
        <f t="shared" si="0"/>
        <v>0</v>
      </c>
      <c r="G16" s="1">
        <v>0</v>
      </c>
      <c r="H16" s="1">
        <v>0</v>
      </c>
      <c r="I16" s="7" t="str">
        <f t="shared" si="1"/>
        <v>0</v>
      </c>
      <c r="K16" s="1">
        <v>0</v>
      </c>
      <c r="L16" s="1">
        <v>0</v>
      </c>
      <c r="M16" s="7" t="str">
        <f t="shared" si="2"/>
        <v>0</v>
      </c>
      <c r="O16" s="1">
        <v>0</v>
      </c>
      <c r="P16" s="1">
        <v>0</v>
      </c>
      <c r="R16" s="1">
        <v>0</v>
      </c>
      <c r="T16" s="1">
        <v>0</v>
      </c>
      <c r="U16" s="1">
        <v>0</v>
      </c>
      <c r="V16" s="1">
        <v>0</v>
      </c>
      <c r="X16" s="1">
        <v>0</v>
      </c>
      <c r="Y16" s="1">
        <v>0</v>
      </c>
      <c r="Z16" s="1">
        <v>0</v>
      </c>
      <c r="AA16" s="1">
        <v>0</v>
      </c>
      <c r="AC16" s="1">
        <v>1</v>
      </c>
      <c r="AE16" s="1">
        <f t="shared" si="3"/>
        <v>0</v>
      </c>
      <c r="AG16" s="12">
        <f t="shared" si="4"/>
        <v>0</v>
      </c>
    </row>
    <row r="17" spans="1:33" ht="12.75">
      <c r="A17" s="1">
        <v>51</v>
      </c>
      <c r="B17" s="1" t="s">
        <v>73</v>
      </c>
      <c r="C17" s="1">
        <v>0</v>
      </c>
      <c r="D17" s="1">
        <v>0</v>
      </c>
      <c r="E17" s="7" t="str">
        <f t="shared" si="0"/>
        <v>0</v>
      </c>
      <c r="G17" s="1">
        <v>0</v>
      </c>
      <c r="H17" s="1">
        <v>1</v>
      </c>
      <c r="I17" s="7">
        <f t="shared" si="1"/>
        <v>0</v>
      </c>
      <c r="K17" s="1">
        <v>0</v>
      </c>
      <c r="L17" s="1">
        <v>0</v>
      </c>
      <c r="M17" s="7" t="str">
        <f t="shared" si="2"/>
        <v>0</v>
      </c>
      <c r="O17" s="1">
        <v>1</v>
      </c>
      <c r="P17" s="1">
        <v>2</v>
      </c>
      <c r="R17" s="1">
        <v>0</v>
      </c>
      <c r="T17" s="1">
        <v>0</v>
      </c>
      <c r="U17" s="1">
        <v>0</v>
      </c>
      <c r="V17" s="1">
        <v>1</v>
      </c>
      <c r="X17" s="1">
        <v>0</v>
      </c>
      <c r="Y17" s="1">
        <v>0</v>
      </c>
      <c r="Z17" s="1">
        <v>0</v>
      </c>
      <c r="AA17" s="1">
        <v>0</v>
      </c>
      <c r="AC17" s="1">
        <v>1</v>
      </c>
      <c r="AE17" s="1">
        <f t="shared" si="3"/>
        <v>0</v>
      </c>
      <c r="AG17" s="12">
        <f t="shared" si="4"/>
        <v>2</v>
      </c>
    </row>
    <row r="18" spans="1:33" ht="12.75">
      <c r="A18" s="1">
        <v>53</v>
      </c>
      <c r="B18" s="1" t="s">
        <v>74</v>
      </c>
      <c r="C18" s="1">
        <v>2</v>
      </c>
      <c r="D18" s="1">
        <v>4</v>
      </c>
      <c r="E18" s="7">
        <f t="shared" si="0"/>
        <v>0.5</v>
      </c>
      <c r="G18" s="1">
        <v>0</v>
      </c>
      <c r="H18" s="1">
        <v>0</v>
      </c>
      <c r="I18" s="7" t="str">
        <f t="shared" si="1"/>
        <v>0</v>
      </c>
      <c r="K18" s="1">
        <v>0</v>
      </c>
      <c r="L18" s="1">
        <v>0</v>
      </c>
      <c r="M18" s="7" t="str">
        <f t="shared" si="2"/>
        <v>0</v>
      </c>
      <c r="O18" s="1">
        <v>0</v>
      </c>
      <c r="P18" s="1">
        <v>6</v>
      </c>
      <c r="R18" s="1">
        <v>1</v>
      </c>
      <c r="T18" s="1">
        <v>0</v>
      </c>
      <c r="U18" s="1">
        <v>0</v>
      </c>
      <c r="V18" s="1">
        <v>1</v>
      </c>
      <c r="X18" s="1">
        <v>1</v>
      </c>
      <c r="Y18" s="1">
        <v>0</v>
      </c>
      <c r="Z18" s="1">
        <v>0</v>
      </c>
      <c r="AA18" s="1">
        <v>0</v>
      </c>
      <c r="AC18" s="1">
        <v>3</v>
      </c>
      <c r="AE18" s="1">
        <f t="shared" si="3"/>
        <v>6</v>
      </c>
      <c r="AG18" s="12">
        <f t="shared" si="4"/>
        <v>10</v>
      </c>
    </row>
    <row r="19" spans="1:33" ht="12.75">
      <c r="A19" s="1">
        <v>55</v>
      </c>
      <c r="B19" s="4" t="s">
        <v>75</v>
      </c>
      <c r="C19" s="1">
        <v>0</v>
      </c>
      <c r="D19" s="1">
        <v>0</v>
      </c>
      <c r="E19" s="7" t="str">
        <f t="shared" si="0"/>
        <v>0</v>
      </c>
      <c r="G19" s="1">
        <v>1</v>
      </c>
      <c r="H19" s="1">
        <v>4</v>
      </c>
      <c r="I19" s="7">
        <f t="shared" si="1"/>
        <v>0.25</v>
      </c>
      <c r="K19" s="1">
        <v>0</v>
      </c>
      <c r="L19" s="1">
        <v>0</v>
      </c>
      <c r="M19" s="7" t="str">
        <f t="shared" si="2"/>
        <v>0</v>
      </c>
      <c r="O19" s="1">
        <v>2</v>
      </c>
      <c r="P19" s="1">
        <v>0</v>
      </c>
      <c r="R19" s="1">
        <v>1</v>
      </c>
      <c r="T19" s="1">
        <v>0</v>
      </c>
      <c r="U19" s="1">
        <v>0</v>
      </c>
      <c r="V19" s="1">
        <v>0</v>
      </c>
      <c r="X19" s="1">
        <v>1</v>
      </c>
      <c r="Y19" s="1">
        <v>0</v>
      </c>
      <c r="Z19" s="1">
        <v>0</v>
      </c>
      <c r="AA19" s="1">
        <v>0</v>
      </c>
      <c r="AC19" s="1">
        <v>4</v>
      </c>
      <c r="AE19" s="1">
        <f t="shared" si="3"/>
        <v>2</v>
      </c>
      <c r="AG19" s="12">
        <f t="shared" si="4"/>
        <v>4</v>
      </c>
    </row>
    <row r="20" spans="1:33" ht="12.75">
      <c r="A20" s="1">
        <v>33</v>
      </c>
      <c r="B20" s="1" t="s">
        <v>88</v>
      </c>
      <c r="C20" s="1">
        <v>0</v>
      </c>
      <c r="D20" s="1">
        <v>0</v>
      </c>
      <c r="E20" s="7" t="str">
        <f t="shared" si="0"/>
        <v>0</v>
      </c>
      <c r="G20" s="1">
        <v>1</v>
      </c>
      <c r="H20" s="1">
        <v>4</v>
      </c>
      <c r="I20" s="7">
        <f t="shared" si="1"/>
        <v>0.25</v>
      </c>
      <c r="K20" s="1">
        <v>3</v>
      </c>
      <c r="L20" s="1">
        <v>3</v>
      </c>
      <c r="M20" s="7">
        <f t="shared" si="2"/>
        <v>1</v>
      </c>
      <c r="O20" s="1">
        <v>2</v>
      </c>
      <c r="P20" s="1">
        <v>0</v>
      </c>
      <c r="R20" s="1">
        <v>1</v>
      </c>
      <c r="T20" s="1">
        <v>0</v>
      </c>
      <c r="U20" s="1">
        <v>0</v>
      </c>
      <c r="V20" s="1">
        <v>0</v>
      </c>
      <c r="X20" s="1">
        <v>1</v>
      </c>
      <c r="Y20" s="1">
        <v>1</v>
      </c>
      <c r="Z20" s="1">
        <v>0</v>
      </c>
      <c r="AA20" s="1">
        <v>0</v>
      </c>
      <c r="AC20" s="1">
        <v>1</v>
      </c>
      <c r="AE20" s="1">
        <f t="shared" si="3"/>
        <v>5</v>
      </c>
      <c r="AG20" s="12">
        <f t="shared" si="4"/>
        <v>8</v>
      </c>
    </row>
    <row r="21" spans="1:33" ht="12.75">
      <c r="A21" s="1">
        <v>43</v>
      </c>
      <c r="B21" s="1" t="s">
        <v>89</v>
      </c>
      <c r="C21" s="1">
        <v>0</v>
      </c>
      <c r="D21" s="1">
        <v>0</v>
      </c>
      <c r="E21" s="7" t="str">
        <f t="shared" si="0"/>
        <v>0</v>
      </c>
      <c r="G21" s="1">
        <v>1</v>
      </c>
      <c r="H21" s="1">
        <v>1</v>
      </c>
      <c r="I21" s="7">
        <f t="shared" si="1"/>
        <v>1</v>
      </c>
      <c r="K21" s="1">
        <v>0</v>
      </c>
      <c r="L21" s="1">
        <v>0</v>
      </c>
      <c r="M21" s="7" t="str">
        <f t="shared" si="2"/>
        <v>0</v>
      </c>
      <c r="O21" s="1">
        <v>0</v>
      </c>
      <c r="P21" s="1">
        <v>0</v>
      </c>
      <c r="R21" s="1">
        <v>2</v>
      </c>
      <c r="T21" s="1">
        <v>0</v>
      </c>
      <c r="U21" s="1">
        <v>0</v>
      </c>
      <c r="V21" s="1">
        <v>0</v>
      </c>
      <c r="X21" s="1">
        <v>0</v>
      </c>
      <c r="Y21" s="1">
        <v>0</v>
      </c>
      <c r="Z21" s="1">
        <v>0</v>
      </c>
      <c r="AA21" s="1">
        <v>0</v>
      </c>
      <c r="AC21" s="1">
        <v>1</v>
      </c>
      <c r="AE21" s="1">
        <f t="shared" si="3"/>
        <v>2</v>
      </c>
      <c r="AG21" s="12">
        <f t="shared" si="4"/>
        <v>0</v>
      </c>
    </row>
    <row r="22" spans="1:33" ht="12.75">
      <c r="A22" s="1"/>
      <c r="B22" s="1"/>
      <c r="C22" s="1">
        <v>0</v>
      </c>
      <c r="D22" s="1">
        <v>0</v>
      </c>
      <c r="E22" s="7" t="str">
        <f t="shared" si="0"/>
        <v>0</v>
      </c>
      <c r="G22" s="1">
        <v>0</v>
      </c>
      <c r="H22" s="1">
        <v>0</v>
      </c>
      <c r="I22" s="7" t="str">
        <f t="shared" si="1"/>
        <v>0</v>
      </c>
      <c r="K22" s="1">
        <v>0</v>
      </c>
      <c r="L22" s="1">
        <v>0</v>
      </c>
      <c r="M22" s="7" t="str">
        <f t="shared" si="2"/>
        <v>0</v>
      </c>
      <c r="O22" s="1">
        <v>0</v>
      </c>
      <c r="P22" s="1">
        <v>0</v>
      </c>
      <c r="R22" s="1">
        <v>0</v>
      </c>
      <c r="T22" s="1">
        <v>0</v>
      </c>
      <c r="U22" s="1">
        <v>0</v>
      </c>
      <c r="V22" s="1">
        <v>0</v>
      </c>
      <c r="X22" s="1">
        <v>0</v>
      </c>
      <c r="Y22" s="1">
        <v>0</v>
      </c>
      <c r="Z22" s="1">
        <v>0</v>
      </c>
      <c r="AA22" s="1">
        <v>0</v>
      </c>
      <c r="AC22" s="1">
        <v>0</v>
      </c>
      <c r="AE22" s="1">
        <f t="shared" si="3"/>
        <v>0</v>
      </c>
      <c r="AG22" s="12">
        <f t="shared" si="4"/>
        <v>0</v>
      </c>
    </row>
    <row r="23" spans="1:33" ht="12.75">
      <c r="A23" s="1"/>
      <c r="B23" s="1"/>
      <c r="C23" s="1"/>
      <c r="D23" s="1"/>
      <c r="E23" s="7"/>
      <c r="G23" s="1"/>
      <c r="H23" s="1"/>
      <c r="I23" s="7"/>
      <c r="K23" s="1"/>
      <c r="L23" s="1"/>
      <c r="M23" s="7"/>
      <c r="O23" s="1"/>
      <c r="P23" s="1"/>
      <c r="R23" s="1"/>
      <c r="T23" s="1"/>
      <c r="U23" s="1"/>
      <c r="V23" s="1"/>
      <c r="X23" s="1"/>
      <c r="Y23" s="1"/>
      <c r="Z23" s="1"/>
      <c r="AA23" s="1"/>
      <c r="AC23" s="1"/>
      <c r="AE23" s="1"/>
      <c r="AG23" s="12"/>
    </row>
    <row r="24" spans="1:33" ht="12.75">
      <c r="A24" s="1"/>
      <c r="B24" s="1"/>
      <c r="C24" s="1"/>
      <c r="D24" s="1"/>
      <c r="E24" s="7"/>
      <c r="G24" s="1"/>
      <c r="H24" s="1"/>
      <c r="I24" s="7"/>
      <c r="K24" s="1"/>
      <c r="L24" s="1"/>
      <c r="M24" s="7"/>
      <c r="O24" s="1"/>
      <c r="P24" s="1"/>
      <c r="R24" s="1"/>
      <c r="T24" s="1"/>
      <c r="U24" s="1"/>
      <c r="V24" s="1"/>
      <c r="X24" s="1"/>
      <c r="Y24" s="1"/>
      <c r="Z24" s="1"/>
      <c r="AA24" s="1"/>
      <c r="AC24" s="1"/>
      <c r="AE24" s="1"/>
      <c r="AG24" s="12"/>
    </row>
    <row r="25" spans="1:33" ht="12.75">
      <c r="A25" s="1"/>
      <c r="B25" s="1"/>
      <c r="C25" s="1"/>
      <c r="D25" s="1"/>
      <c r="E25" s="7"/>
      <c r="G25" s="1"/>
      <c r="H25" s="1"/>
      <c r="I25" s="7"/>
      <c r="K25" s="1"/>
      <c r="L25" s="1"/>
      <c r="M25" s="7"/>
      <c r="O25" s="1"/>
      <c r="P25" s="1"/>
      <c r="R25" s="1"/>
      <c r="T25" s="1"/>
      <c r="U25" s="1"/>
      <c r="V25" s="1"/>
      <c r="X25" s="1"/>
      <c r="Y25" s="1"/>
      <c r="Z25" s="1"/>
      <c r="AA25" s="1"/>
      <c r="AC25" s="1"/>
      <c r="AE25" s="1"/>
      <c r="AG25" s="12"/>
    </row>
    <row r="26" spans="1:33" ht="12.75">
      <c r="A26" s="28" t="s">
        <v>7</v>
      </c>
      <c r="B26" s="29"/>
      <c r="C26" s="1"/>
      <c r="D26" s="1"/>
      <c r="E26" s="7"/>
      <c r="G26" s="1"/>
      <c r="H26" s="1"/>
      <c r="I26" s="7"/>
      <c r="K26" s="1"/>
      <c r="L26" s="1"/>
      <c r="M26" s="7"/>
      <c r="O26" s="1"/>
      <c r="P26" s="1"/>
      <c r="R26" s="1"/>
      <c r="T26" s="1"/>
      <c r="U26" s="1"/>
      <c r="V26" s="1"/>
      <c r="X26" s="1"/>
      <c r="Y26" s="1"/>
      <c r="Z26" s="1"/>
      <c r="AA26" s="1"/>
      <c r="AC26" s="1"/>
      <c r="AE26" s="1"/>
      <c r="AG26" s="12"/>
    </row>
    <row r="27" spans="1:33" ht="12.75">
      <c r="A27" s="28" t="s">
        <v>43</v>
      </c>
      <c r="B27" s="29"/>
      <c r="C27" s="1">
        <f>SUM(C9:C24)</f>
        <v>5</v>
      </c>
      <c r="D27" s="1">
        <f>SUM(D9:D24)</f>
        <v>10</v>
      </c>
      <c r="E27" s="7">
        <f t="shared" si="0"/>
        <v>0.5</v>
      </c>
      <c r="G27" s="1">
        <f>SUM(G9:G24)</f>
        <v>22</v>
      </c>
      <c r="H27" s="1">
        <f>SUM(H9:H24)</f>
        <v>45</v>
      </c>
      <c r="I27" s="7">
        <f t="shared" si="1"/>
        <v>0.4888888888888889</v>
      </c>
      <c r="K27" s="1">
        <f>SUM(K9:K24)</f>
        <v>7</v>
      </c>
      <c r="L27" s="1">
        <f>SUM(L9:L24)</f>
        <v>11</v>
      </c>
      <c r="M27" s="7">
        <f t="shared" si="2"/>
        <v>0.6363636363636364</v>
      </c>
      <c r="O27" s="1">
        <f>SUM(O9:O24)</f>
        <v>15</v>
      </c>
      <c r="P27" s="1">
        <f>SUM(P9:P24)</f>
        <v>27</v>
      </c>
      <c r="R27" s="1">
        <f>SUM(R9:R24)</f>
        <v>17</v>
      </c>
      <c r="T27" s="1">
        <f>SUM(T9:T24)</f>
        <v>5</v>
      </c>
      <c r="U27" s="1">
        <f>SUM(U9:U24)</f>
        <v>3</v>
      </c>
      <c r="V27" s="1">
        <f>SUM(V9:V24)</f>
        <v>3</v>
      </c>
      <c r="X27" s="1">
        <f>SUM(X9:X24)</f>
        <v>14</v>
      </c>
      <c r="Y27" s="1">
        <f>SUM(Y9:Y24)</f>
        <v>14</v>
      </c>
      <c r="Z27" s="1">
        <f>SUM(Z9:Z24)</f>
        <v>3</v>
      </c>
      <c r="AA27" s="1">
        <f>SUM(AA9:AA24)</f>
        <v>0</v>
      </c>
      <c r="AC27" s="1"/>
      <c r="AE27" s="1">
        <f t="shared" si="3"/>
        <v>66</v>
      </c>
      <c r="AG27" s="12">
        <f t="shared" si="4"/>
        <v>108</v>
      </c>
    </row>
    <row r="28" spans="1:33" ht="12.75">
      <c r="A28" s="28" t="str">
        <f>C3</f>
        <v>Allen</v>
      </c>
      <c r="B28" s="29"/>
      <c r="C28" s="1">
        <v>0</v>
      </c>
      <c r="D28" s="1">
        <v>9</v>
      </c>
      <c r="E28" s="7">
        <f t="shared" si="0"/>
        <v>0</v>
      </c>
      <c r="G28" s="1">
        <v>9</v>
      </c>
      <c r="H28" s="1">
        <v>23</v>
      </c>
      <c r="I28" s="7">
        <f t="shared" si="1"/>
        <v>0.391304347826087</v>
      </c>
      <c r="K28" s="1">
        <v>8</v>
      </c>
      <c r="L28" s="1">
        <v>14</v>
      </c>
      <c r="M28" s="7">
        <f t="shared" si="2"/>
        <v>0.5714285714285714</v>
      </c>
      <c r="O28" s="1">
        <v>2</v>
      </c>
      <c r="P28" s="1">
        <v>8</v>
      </c>
      <c r="Q28" t="s">
        <v>33</v>
      </c>
      <c r="R28" s="1">
        <v>14</v>
      </c>
      <c r="S28">
        <v>19</v>
      </c>
      <c r="T28" s="1">
        <v>0</v>
      </c>
      <c r="U28" s="1">
        <v>0</v>
      </c>
      <c r="V28" s="1">
        <v>0</v>
      </c>
      <c r="X28" s="1">
        <v>0</v>
      </c>
      <c r="Y28" s="1">
        <v>5</v>
      </c>
      <c r="Z28" s="1">
        <v>0</v>
      </c>
      <c r="AA28" s="1">
        <v>0</v>
      </c>
      <c r="AC28" s="1"/>
      <c r="AE28" s="1">
        <f t="shared" si="3"/>
        <v>26</v>
      </c>
      <c r="AG28" s="12">
        <f t="shared" si="4"/>
        <v>0</v>
      </c>
    </row>
  </sheetData>
  <sheetProtection/>
  <mergeCells count="19">
    <mergeCell ref="H1:V1"/>
    <mergeCell ref="AB2:AG2"/>
    <mergeCell ref="C3:G3"/>
    <mergeCell ref="X4:AA4"/>
    <mergeCell ref="A27:B27"/>
    <mergeCell ref="A28:B28"/>
    <mergeCell ref="AC7:AC8"/>
    <mergeCell ref="AE7:AE8"/>
    <mergeCell ref="X7:AA7"/>
    <mergeCell ref="R7:R8"/>
    <mergeCell ref="AG7:AG8"/>
    <mergeCell ref="A26:B26"/>
    <mergeCell ref="X5:AA5"/>
    <mergeCell ref="A7:B7"/>
    <mergeCell ref="C7:E7"/>
    <mergeCell ref="G7:I7"/>
    <mergeCell ref="T7:V7"/>
    <mergeCell ref="K7:M7"/>
    <mergeCell ref="O7:P7"/>
  </mergeCells>
  <printOptions/>
  <pageMargins left="0.25" right="0.25" top="1" bottom="1" header="0.5" footer="0.5"/>
  <pageSetup orientation="landscape" scale="99"/>
  <colBreaks count="1" manualBreakCount="1">
    <brk id="33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AG28"/>
  <sheetViews>
    <sheetView workbookViewId="0" topLeftCell="A1">
      <selection activeCell="AD4" sqref="AD4"/>
    </sheetView>
  </sheetViews>
  <sheetFormatPr defaultColWidth="11.00390625" defaultRowHeight="12.75"/>
  <cols>
    <col min="1" max="1" width="2.75390625" style="0" customWidth="1"/>
    <col min="2" max="2" width="16.75390625" style="0" customWidth="1"/>
    <col min="3" max="4" width="2.75390625" style="0" customWidth="1"/>
    <col min="5" max="5" width="4.625" style="0" customWidth="1"/>
    <col min="6" max="6" width="1.75390625" style="0" customWidth="1"/>
    <col min="7" max="8" width="2.75390625" style="0" customWidth="1"/>
    <col min="9" max="9" width="4.625" style="0" customWidth="1"/>
    <col min="10" max="10" width="1.75390625" style="0" customWidth="1"/>
    <col min="11" max="12" width="2.75390625" style="0" customWidth="1"/>
    <col min="13" max="13" width="4.625" style="0" customWidth="1"/>
    <col min="14" max="14" width="1.75390625" style="0" customWidth="1"/>
    <col min="15" max="16" width="2.75390625" style="0" customWidth="1"/>
    <col min="17" max="17" width="1.75390625" style="0" customWidth="1"/>
    <col min="18" max="18" width="2.75390625" style="0" customWidth="1"/>
    <col min="19" max="19" width="1.75390625" style="0" customWidth="1"/>
    <col min="20" max="22" width="2.75390625" style="0" customWidth="1"/>
    <col min="23" max="23" width="1.75390625" style="0" customWidth="1"/>
    <col min="24" max="27" width="2.75390625" style="0" customWidth="1"/>
    <col min="28" max="32" width="3.00390625" style="0" customWidth="1"/>
    <col min="33" max="33" width="5.75390625" style="0" customWidth="1"/>
  </cols>
  <sheetData>
    <row r="1" spans="8:22" ht="12.75">
      <c r="H1" s="26" t="s">
        <v>59</v>
      </c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</row>
    <row r="2" spans="2:33" ht="12.75">
      <c r="B2" t="s">
        <v>24</v>
      </c>
      <c r="AB2" s="34" t="s">
        <v>29</v>
      </c>
      <c r="AC2" s="43"/>
      <c r="AD2" s="43"/>
      <c r="AE2" s="43"/>
      <c r="AF2" s="43"/>
      <c r="AG2" s="44"/>
    </row>
    <row r="3" spans="2:33" ht="12.75">
      <c r="B3" t="s">
        <v>25</v>
      </c>
      <c r="C3" s="33"/>
      <c r="D3" s="33"/>
      <c r="E3" s="33"/>
      <c r="F3" s="33"/>
      <c r="G3" s="33"/>
      <c r="AB3" s="1">
        <v>1</v>
      </c>
      <c r="AC3" s="1">
        <v>2</v>
      </c>
      <c r="AD3" s="1">
        <v>3</v>
      </c>
      <c r="AE3" s="1">
        <v>4</v>
      </c>
      <c r="AF3" s="1" t="s">
        <v>27</v>
      </c>
      <c r="AG3" s="4" t="s">
        <v>28</v>
      </c>
    </row>
    <row r="4" spans="2:33" ht="12.75">
      <c r="B4" t="s">
        <v>26</v>
      </c>
      <c r="C4">
        <f>IF(AE27&gt;AE28,'L&amp;CR2Allen'!C4+1,'L&amp;CR2Allen'!C4+0)</f>
        <v>4</v>
      </c>
      <c r="D4" s="3" t="s">
        <v>30</v>
      </c>
      <c r="E4" s="9">
        <f>IF(AE27&lt;AE28,'L&amp;CR2Allen'!E4+1,'L&amp;CR2Allen'!E4+0)</f>
        <v>14</v>
      </c>
      <c r="F4" t="s">
        <v>31</v>
      </c>
      <c r="X4" s="35" t="s">
        <v>43</v>
      </c>
      <c r="Y4" s="35"/>
      <c r="Z4" s="35"/>
      <c r="AA4" s="36"/>
      <c r="AB4" s="1">
        <v>0</v>
      </c>
      <c r="AC4" s="1">
        <v>0</v>
      </c>
      <c r="AD4" s="1">
        <v>0</v>
      </c>
      <c r="AE4" s="1">
        <v>0</v>
      </c>
      <c r="AF4" s="1"/>
      <c r="AG4" s="1">
        <f>SUM(AB4:AF4)</f>
        <v>0</v>
      </c>
    </row>
    <row r="5" spans="3:33" ht="12.75">
      <c r="C5" s="6">
        <f>IF(AE27&gt;AE28,1,0)</f>
        <v>0</v>
      </c>
      <c r="E5" s="6">
        <f>IF(AE27&lt;AE28,1,0)</f>
        <v>0</v>
      </c>
      <c r="X5" s="35">
        <f>C3</f>
        <v>0</v>
      </c>
      <c r="Y5" s="35"/>
      <c r="Z5" s="35"/>
      <c r="AA5" s="36"/>
      <c r="AB5" s="1">
        <v>0</v>
      </c>
      <c r="AC5" s="1">
        <v>0</v>
      </c>
      <c r="AD5" s="1">
        <v>0</v>
      </c>
      <c r="AE5" s="1">
        <v>0</v>
      </c>
      <c r="AF5" s="1"/>
      <c r="AG5" s="1">
        <f>SUM(AB5:AF5)</f>
        <v>0</v>
      </c>
    </row>
    <row r="7" spans="1:33" ht="12.75">
      <c r="A7" s="28" t="s">
        <v>0</v>
      </c>
      <c r="B7" s="29"/>
      <c r="C7" s="28" t="s">
        <v>1</v>
      </c>
      <c r="D7" s="32"/>
      <c r="E7" s="39"/>
      <c r="G7" s="28" t="s">
        <v>8</v>
      </c>
      <c r="H7" s="32"/>
      <c r="I7" s="29"/>
      <c r="K7" s="40" t="s">
        <v>14</v>
      </c>
      <c r="L7" s="41"/>
      <c r="M7" s="42"/>
      <c r="O7" s="28" t="s">
        <v>9</v>
      </c>
      <c r="P7" s="29"/>
      <c r="R7" s="37" t="s">
        <v>12</v>
      </c>
      <c r="T7" s="40" t="s">
        <v>13</v>
      </c>
      <c r="U7" s="41"/>
      <c r="V7" s="42"/>
      <c r="X7" s="28" t="s">
        <v>17</v>
      </c>
      <c r="Y7" s="32"/>
      <c r="Z7" s="32"/>
      <c r="AA7" s="29"/>
      <c r="AC7" s="37" t="s">
        <v>21</v>
      </c>
      <c r="AE7" s="37" t="s">
        <v>22</v>
      </c>
      <c r="AG7" s="37" t="s">
        <v>23</v>
      </c>
    </row>
    <row r="8" spans="1:33" ht="12.75">
      <c r="A8" s="2" t="s">
        <v>6</v>
      </c>
      <c r="B8" s="2" t="s">
        <v>5</v>
      </c>
      <c r="C8" s="2" t="s">
        <v>2</v>
      </c>
      <c r="D8" s="2" t="s">
        <v>3</v>
      </c>
      <c r="E8" s="2" t="s">
        <v>4</v>
      </c>
      <c r="G8" s="2" t="s">
        <v>2</v>
      </c>
      <c r="H8" s="2" t="s">
        <v>3</v>
      </c>
      <c r="I8" s="2" t="s">
        <v>4</v>
      </c>
      <c r="K8" s="2" t="s">
        <v>2</v>
      </c>
      <c r="L8" s="2" t="s">
        <v>3</v>
      </c>
      <c r="M8" s="2" t="s">
        <v>4</v>
      </c>
      <c r="O8" s="2" t="s">
        <v>10</v>
      </c>
      <c r="P8" s="2" t="s">
        <v>11</v>
      </c>
      <c r="R8" s="38"/>
      <c r="T8" s="2" t="s">
        <v>15</v>
      </c>
      <c r="U8" s="2" t="s">
        <v>16</v>
      </c>
      <c r="V8" s="2" t="s">
        <v>12</v>
      </c>
      <c r="X8" s="2" t="s">
        <v>3</v>
      </c>
      <c r="Y8" s="2" t="s">
        <v>18</v>
      </c>
      <c r="Z8" s="2" t="s">
        <v>19</v>
      </c>
      <c r="AA8" s="2" t="s">
        <v>20</v>
      </c>
      <c r="AC8" s="38"/>
      <c r="AE8" s="38"/>
      <c r="AG8" s="38"/>
    </row>
    <row r="9" spans="1:33" ht="12.75">
      <c r="A9" s="1"/>
      <c r="B9" s="1"/>
      <c r="C9" s="1">
        <v>0</v>
      </c>
      <c r="D9" s="1">
        <v>0</v>
      </c>
      <c r="E9" s="7" t="str">
        <f>IF(D9=0,"0",(C9/D9))</f>
        <v>0</v>
      </c>
      <c r="G9" s="1">
        <v>0</v>
      </c>
      <c r="H9" s="1">
        <v>0</v>
      </c>
      <c r="I9" s="7" t="str">
        <f>IF(H9=0,"0",(G9/H9))</f>
        <v>0</v>
      </c>
      <c r="K9" s="1">
        <v>0</v>
      </c>
      <c r="L9" s="1">
        <v>0</v>
      </c>
      <c r="M9" s="7" t="str">
        <f>IF(L9=0,"0",(K9/L9))</f>
        <v>0</v>
      </c>
      <c r="O9" s="1">
        <v>0</v>
      </c>
      <c r="P9" s="1">
        <v>0</v>
      </c>
      <c r="R9" s="1">
        <v>0</v>
      </c>
      <c r="T9" s="1">
        <v>0</v>
      </c>
      <c r="U9" s="1">
        <v>0</v>
      </c>
      <c r="V9" s="1">
        <v>0</v>
      </c>
      <c r="X9" s="1">
        <v>0</v>
      </c>
      <c r="Y9" s="1">
        <v>0</v>
      </c>
      <c r="Z9" s="1">
        <v>0</v>
      </c>
      <c r="AA9" s="1">
        <v>0</v>
      </c>
      <c r="AC9" s="1">
        <v>0</v>
      </c>
      <c r="AE9" s="1">
        <f>(C9*3)+(G9*2)+K9</f>
        <v>0</v>
      </c>
      <c r="AG9" s="12">
        <f>C9-D9+G9-H9+K9-L9+(O9*2)+P9-R9-T9-U9-V9+(X9*2)+Y9+Z9+(AA9*3)+AE9</f>
        <v>0</v>
      </c>
    </row>
    <row r="10" spans="1:33" ht="12.75">
      <c r="A10" s="1"/>
      <c r="B10" s="1"/>
      <c r="C10" s="1">
        <v>0</v>
      </c>
      <c r="D10" s="1">
        <v>0</v>
      </c>
      <c r="E10" s="7" t="str">
        <f aca="true" t="shared" si="0" ref="E10:E28">IF(D10=0,"0",(C10/D10))</f>
        <v>0</v>
      </c>
      <c r="G10" s="1">
        <v>0</v>
      </c>
      <c r="H10" s="1">
        <v>0</v>
      </c>
      <c r="I10" s="7" t="str">
        <f aca="true" t="shared" si="1" ref="I10:I28">IF(H10=0,"0",(G10/H10))</f>
        <v>0</v>
      </c>
      <c r="K10" s="1">
        <v>0</v>
      </c>
      <c r="L10" s="1">
        <v>0</v>
      </c>
      <c r="M10" s="7" t="str">
        <f aca="true" t="shared" si="2" ref="M10:M28">IF(L10=0,"0",(K10/L10))</f>
        <v>0</v>
      </c>
      <c r="O10" s="1">
        <v>0</v>
      </c>
      <c r="P10" s="1">
        <v>0</v>
      </c>
      <c r="R10" s="1">
        <v>0</v>
      </c>
      <c r="T10" s="1">
        <v>0</v>
      </c>
      <c r="U10" s="1">
        <v>0</v>
      </c>
      <c r="V10" s="1">
        <v>0</v>
      </c>
      <c r="X10" s="1">
        <v>0</v>
      </c>
      <c r="Y10" s="1">
        <v>0</v>
      </c>
      <c r="Z10" s="1">
        <v>0</v>
      </c>
      <c r="AA10" s="1">
        <v>0</v>
      </c>
      <c r="AC10" s="1">
        <v>0</v>
      </c>
      <c r="AE10" s="1">
        <f aca="true" t="shared" si="3" ref="AE10:AE28">(C10*3)+(G10*2)+K10</f>
        <v>0</v>
      </c>
      <c r="AG10" s="12">
        <f aca="true" t="shared" si="4" ref="AG10:AG28">C10-D10+G10-H10+K10-L10+(O10*2)+P10-R10-T10-U10-V10+(X10*2)+Y10+Z10+(AA10*3)+AE10</f>
        <v>0</v>
      </c>
    </row>
    <row r="11" spans="1:33" ht="12.75">
      <c r="A11" s="1"/>
      <c r="B11" s="1"/>
      <c r="C11" s="1">
        <v>0</v>
      </c>
      <c r="D11" s="1">
        <v>0</v>
      </c>
      <c r="E11" s="7" t="str">
        <f t="shared" si="0"/>
        <v>0</v>
      </c>
      <c r="G11" s="1">
        <v>0</v>
      </c>
      <c r="H11" s="1">
        <v>0</v>
      </c>
      <c r="I11" s="7" t="str">
        <f t="shared" si="1"/>
        <v>0</v>
      </c>
      <c r="K11" s="1">
        <v>0</v>
      </c>
      <c r="L11" s="1">
        <v>0</v>
      </c>
      <c r="M11" s="7" t="str">
        <f t="shared" si="2"/>
        <v>0</v>
      </c>
      <c r="O11" s="1">
        <v>0</v>
      </c>
      <c r="P11" s="1">
        <v>0</v>
      </c>
      <c r="R11" s="1">
        <v>0</v>
      </c>
      <c r="T11" s="1">
        <v>0</v>
      </c>
      <c r="U11" s="1">
        <v>0</v>
      </c>
      <c r="V11" s="1">
        <v>0</v>
      </c>
      <c r="X11" s="1">
        <v>0</v>
      </c>
      <c r="Y11" s="1">
        <v>0</v>
      </c>
      <c r="Z11" s="1">
        <v>0</v>
      </c>
      <c r="AA11" s="1">
        <v>0</v>
      </c>
      <c r="AC11" s="1">
        <v>0</v>
      </c>
      <c r="AE11" s="1">
        <f t="shared" si="3"/>
        <v>0</v>
      </c>
      <c r="AG11" s="12">
        <f t="shared" si="4"/>
        <v>0</v>
      </c>
    </row>
    <row r="12" spans="1:33" ht="12.75">
      <c r="A12" s="1"/>
      <c r="B12" s="1"/>
      <c r="C12" s="1">
        <v>0</v>
      </c>
      <c r="D12" s="1">
        <v>0</v>
      </c>
      <c r="E12" s="7" t="str">
        <f t="shared" si="0"/>
        <v>0</v>
      </c>
      <c r="G12" s="1">
        <v>0</v>
      </c>
      <c r="H12" s="1">
        <v>0</v>
      </c>
      <c r="I12" s="7" t="str">
        <f t="shared" si="1"/>
        <v>0</v>
      </c>
      <c r="K12" s="1">
        <v>0</v>
      </c>
      <c r="L12" s="1">
        <v>0</v>
      </c>
      <c r="M12" s="7" t="str">
        <f t="shared" si="2"/>
        <v>0</v>
      </c>
      <c r="O12" s="1">
        <v>0</v>
      </c>
      <c r="P12" s="1">
        <v>0</v>
      </c>
      <c r="R12" s="1">
        <v>0</v>
      </c>
      <c r="T12" s="1">
        <v>0</v>
      </c>
      <c r="U12" s="1">
        <v>0</v>
      </c>
      <c r="V12" s="1">
        <v>0</v>
      </c>
      <c r="X12" s="1">
        <v>0</v>
      </c>
      <c r="Y12" s="1">
        <v>0</v>
      </c>
      <c r="Z12" s="1">
        <v>0</v>
      </c>
      <c r="AA12" s="1">
        <v>0</v>
      </c>
      <c r="AC12" s="1">
        <v>0</v>
      </c>
      <c r="AE12" s="1">
        <f t="shared" si="3"/>
        <v>0</v>
      </c>
      <c r="AG12" s="12">
        <f t="shared" si="4"/>
        <v>0</v>
      </c>
    </row>
    <row r="13" spans="1:33" ht="12.75">
      <c r="A13" s="1"/>
      <c r="B13" s="1"/>
      <c r="C13" s="1">
        <v>0</v>
      </c>
      <c r="D13" s="1">
        <v>0</v>
      </c>
      <c r="E13" s="7" t="str">
        <f t="shared" si="0"/>
        <v>0</v>
      </c>
      <c r="G13" s="1">
        <v>0</v>
      </c>
      <c r="H13" s="1">
        <v>0</v>
      </c>
      <c r="I13" s="7" t="str">
        <f t="shared" si="1"/>
        <v>0</v>
      </c>
      <c r="K13" s="1">
        <v>0</v>
      </c>
      <c r="L13" s="1">
        <v>0</v>
      </c>
      <c r="M13" s="7" t="str">
        <f t="shared" si="2"/>
        <v>0</v>
      </c>
      <c r="O13" s="1">
        <v>0</v>
      </c>
      <c r="P13" s="1">
        <v>0</v>
      </c>
      <c r="R13" s="1">
        <v>0</v>
      </c>
      <c r="T13" s="1">
        <v>0</v>
      </c>
      <c r="U13" s="1">
        <v>0</v>
      </c>
      <c r="V13" s="1">
        <v>0</v>
      </c>
      <c r="X13" s="1">
        <v>0</v>
      </c>
      <c r="Y13" s="1">
        <v>0</v>
      </c>
      <c r="Z13" s="1">
        <v>0</v>
      </c>
      <c r="AA13" s="1">
        <v>0</v>
      </c>
      <c r="AC13" s="1">
        <v>0</v>
      </c>
      <c r="AE13" s="1">
        <f t="shared" si="3"/>
        <v>0</v>
      </c>
      <c r="AG13" s="12">
        <f t="shared" si="4"/>
        <v>0</v>
      </c>
    </row>
    <row r="14" spans="1:33" ht="12.75">
      <c r="A14" s="1"/>
      <c r="B14" s="1"/>
      <c r="C14" s="1">
        <v>0</v>
      </c>
      <c r="D14" s="1">
        <v>0</v>
      </c>
      <c r="E14" s="7" t="str">
        <f t="shared" si="0"/>
        <v>0</v>
      </c>
      <c r="G14" s="1">
        <v>0</v>
      </c>
      <c r="H14" s="1">
        <v>0</v>
      </c>
      <c r="I14" s="7" t="str">
        <f t="shared" si="1"/>
        <v>0</v>
      </c>
      <c r="K14" s="1">
        <v>0</v>
      </c>
      <c r="L14" s="1">
        <v>0</v>
      </c>
      <c r="M14" s="7" t="str">
        <f t="shared" si="2"/>
        <v>0</v>
      </c>
      <c r="O14" s="1">
        <v>0</v>
      </c>
      <c r="P14" s="1">
        <v>0</v>
      </c>
      <c r="R14" s="1">
        <v>0</v>
      </c>
      <c r="T14" s="1">
        <v>0</v>
      </c>
      <c r="U14" s="1">
        <v>0</v>
      </c>
      <c r="V14" s="1">
        <v>0</v>
      </c>
      <c r="X14" s="1">
        <v>0</v>
      </c>
      <c r="Y14" s="1">
        <v>0</v>
      </c>
      <c r="Z14" s="1">
        <v>0</v>
      </c>
      <c r="AA14" s="1">
        <v>0</v>
      </c>
      <c r="AC14" s="1">
        <v>0</v>
      </c>
      <c r="AE14" s="1">
        <f t="shared" si="3"/>
        <v>0</v>
      </c>
      <c r="AG14" s="12">
        <f t="shared" si="4"/>
        <v>0</v>
      </c>
    </row>
    <row r="15" spans="1:33" ht="12.75">
      <c r="A15" s="1"/>
      <c r="B15" s="17"/>
      <c r="C15" s="1">
        <v>0</v>
      </c>
      <c r="D15" s="1">
        <v>0</v>
      </c>
      <c r="E15" s="7" t="str">
        <f t="shared" si="0"/>
        <v>0</v>
      </c>
      <c r="G15" s="1">
        <v>0</v>
      </c>
      <c r="H15" s="1">
        <v>0</v>
      </c>
      <c r="I15" s="7" t="str">
        <f t="shared" si="1"/>
        <v>0</v>
      </c>
      <c r="K15" s="1">
        <v>0</v>
      </c>
      <c r="L15" s="1">
        <v>0</v>
      </c>
      <c r="M15" s="7" t="str">
        <f t="shared" si="2"/>
        <v>0</v>
      </c>
      <c r="O15" s="1">
        <v>0</v>
      </c>
      <c r="P15" s="1">
        <v>0</v>
      </c>
      <c r="R15" s="1">
        <v>0</v>
      </c>
      <c r="T15" s="1">
        <v>0</v>
      </c>
      <c r="U15" s="1">
        <v>0</v>
      </c>
      <c r="V15" s="1">
        <v>0</v>
      </c>
      <c r="X15" s="1">
        <v>0</v>
      </c>
      <c r="Y15" s="1">
        <v>0</v>
      </c>
      <c r="Z15" s="1">
        <v>0</v>
      </c>
      <c r="AA15" s="1">
        <v>0</v>
      </c>
      <c r="AC15" s="1">
        <v>0</v>
      </c>
      <c r="AE15" s="1">
        <f t="shared" si="3"/>
        <v>0</v>
      </c>
      <c r="AG15" s="12">
        <f t="shared" si="4"/>
        <v>0</v>
      </c>
    </row>
    <row r="16" spans="1:33" ht="12.75">
      <c r="A16" s="1"/>
      <c r="B16" s="1"/>
      <c r="C16" s="1">
        <v>0</v>
      </c>
      <c r="D16" s="1">
        <v>0</v>
      </c>
      <c r="E16" s="7" t="str">
        <f t="shared" si="0"/>
        <v>0</v>
      </c>
      <c r="G16" s="1">
        <v>0</v>
      </c>
      <c r="H16" s="1">
        <v>0</v>
      </c>
      <c r="I16" s="7" t="str">
        <f t="shared" si="1"/>
        <v>0</v>
      </c>
      <c r="K16" s="1">
        <v>0</v>
      </c>
      <c r="L16" s="1">
        <v>0</v>
      </c>
      <c r="M16" s="7" t="str">
        <f t="shared" si="2"/>
        <v>0</v>
      </c>
      <c r="O16" s="1">
        <v>0</v>
      </c>
      <c r="P16" s="1">
        <v>0</v>
      </c>
      <c r="R16" s="1">
        <v>0</v>
      </c>
      <c r="T16" s="1">
        <v>0</v>
      </c>
      <c r="U16" s="1">
        <v>0</v>
      </c>
      <c r="V16" s="1">
        <v>0</v>
      </c>
      <c r="X16" s="1">
        <v>0</v>
      </c>
      <c r="Y16" s="1">
        <v>0</v>
      </c>
      <c r="Z16" s="1">
        <v>0</v>
      </c>
      <c r="AA16" s="1">
        <v>0</v>
      </c>
      <c r="AC16" s="1">
        <v>0</v>
      </c>
      <c r="AE16" s="1">
        <f t="shared" si="3"/>
        <v>0</v>
      </c>
      <c r="AG16" s="12">
        <f t="shared" si="4"/>
        <v>0</v>
      </c>
    </row>
    <row r="17" spans="1:33" ht="12.75">
      <c r="A17" s="1"/>
      <c r="B17" s="1"/>
      <c r="C17" s="1">
        <v>0</v>
      </c>
      <c r="D17" s="1">
        <v>0</v>
      </c>
      <c r="E17" s="7" t="str">
        <f t="shared" si="0"/>
        <v>0</v>
      </c>
      <c r="G17" s="1">
        <v>0</v>
      </c>
      <c r="H17" s="1">
        <v>0</v>
      </c>
      <c r="I17" s="7" t="str">
        <f t="shared" si="1"/>
        <v>0</v>
      </c>
      <c r="K17" s="1">
        <v>0</v>
      </c>
      <c r="L17" s="1">
        <v>0</v>
      </c>
      <c r="M17" s="7" t="str">
        <f t="shared" si="2"/>
        <v>0</v>
      </c>
      <c r="O17" s="1">
        <v>0</v>
      </c>
      <c r="P17" s="1">
        <v>0</v>
      </c>
      <c r="R17" s="1">
        <v>0</v>
      </c>
      <c r="T17" s="1">
        <v>0</v>
      </c>
      <c r="U17" s="1">
        <v>0</v>
      </c>
      <c r="V17" s="1">
        <v>0</v>
      </c>
      <c r="X17" s="1">
        <v>0</v>
      </c>
      <c r="Y17" s="1">
        <v>0</v>
      </c>
      <c r="Z17" s="1">
        <v>0</v>
      </c>
      <c r="AA17" s="1">
        <v>0</v>
      </c>
      <c r="AC17" s="1">
        <v>0</v>
      </c>
      <c r="AE17" s="1">
        <f t="shared" si="3"/>
        <v>0</v>
      </c>
      <c r="AG17" s="12">
        <f t="shared" si="4"/>
        <v>0</v>
      </c>
    </row>
    <row r="18" spans="1:33" ht="12.75">
      <c r="A18" s="1"/>
      <c r="B18" s="1"/>
      <c r="C18" s="1">
        <v>0</v>
      </c>
      <c r="D18" s="1">
        <v>0</v>
      </c>
      <c r="E18" s="7" t="str">
        <f t="shared" si="0"/>
        <v>0</v>
      </c>
      <c r="G18" s="1">
        <v>0</v>
      </c>
      <c r="H18" s="1">
        <v>0</v>
      </c>
      <c r="I18" s="7" t="str">
        <f t="shared" si="1"/>
        <v>0</v>
      </c>
      <c r="K18" s="1">
        <v>0</v>
      </c>
      <c r="L18" s="1">
        <v>0</v>
      </c>
      <c r="M18" s="7" t="str">
        <f t="shared" si="2"/>
        <v>0</v>
      </c>
      <c r="O18" s="1">
        <v>0</v>
      </c>
      <c r="P18" s="1">
        <v>0</v>
      </c>
      <c r="R18" s="1">
        <v>0</v>
      </c>
      <c r="T18" s="1">
        <v>0</v>
      </c>
      <c r="U18" s="1">
        <v>0</v>
      </c>
      <c r="V18" s="1">
        <v>0</v>
      </c>
      <c r="X18" s="1">
        <v>0</v>
      </c>
      <c r="Y18" s="1">
        <v>0</v>
      </c>
      <c r="Z18" s="1">
        <v>0</v>
      </c>
      <c r="AA18" s="1">
        <v>0</v>
      </c>
      <c r="AC18" s="1">
        <v>0</v>
      </c>
      <c r="AE18" s="1">
        <f t="shared" si="3"/>
        <v>0</v>
      </c>
      <c r="AG18" s="12">
        <f t="shared" si="4"/>
        <v>0</v>
      </c>
    </row>
    <row r="19" spans="1:33" ht="12.75">
      <c r="A19" s="1"/>
      <c r="B19" s="17"/>
      <c r="C19" s="1">
        <v>0</v>
      </c>
      <c r="D19" s="1">
        <v>0</v>
      </c>
      <c r="E19" s="7" t="str">
        <f t="shared" si="0"/>
        <v>0</v>
      </c>
      <c r="G19" s="1">
        <v>0</v>
      </c>
      <c r="H19" s="1">
        <v>0</v>
      </c>
      <c r="I19" s="7" t="str">
        <f t="shared" si="1"/>
        <v>0</v>
      </c>
      <c r="K19" s="1">
        <v>0</v>
      </c>
      <c r="L19" s="1">
        <v>0</v>
      </c>
      <c r="M19" s="7" t="str">
        <f t="shared" si="2"/>
        <v>0</v>
      </c>
      <c r="O19" s="1">
        <v>0</v>
      </c>
      <c r="P19" s="1">
        <v>0</v>
      </c>
      <c r="R19" s="1">
        <v>0</v>
      </c>
      <c r="T19" s="1">
        <v>0</v>
      </c>
      <c r="U19" s="1">
        <v>0</v>
      </c>
      <c r="V19" s="1">
        <v>0</v>
      </c>
      <c r="X19" s="1">
        <v>0</v>
      </c>
      <c r="Y19" s="1">
        <v>0</v>
      </c>
      <c r="Z19" s="1">
        <v>0</v>
      </c>
      <c r="AA19" s="1">
        <v>0</v>
      </c>
      <c r="AC19" s="1">
        <v>0</v>
      </c>
      <c r="AE19" s="1">
        <f t="shared" si="3"/>
        <v>0</v>
      </c>
      <c r="AG19" s="12">
        <f t="shared" si="4"/>
        <v>0</v>
      </c>
    </row>
    <row r="20" spans="1:33" ht="12.75">
      <c r="A20" s="1"/>
      <c r="B20" s="1"/>
      <c r="C20" s="1">
        <v>0</v>
      </c>
      <c r="D20" s="1">
        <v>0</v>
      </c>
      <c r="E20" s="7" t="str">
        <f t="shared" si="0"/>
        <v>0</v>
      </c>
      <c r="G20" s="1">
        <v>0</v>
      </c>
      <c r="H20" s="1">
        <v>0</v>
      </c>
      <c r="I20" s="7" t="str">
        <f t="shared" si="1"/>
        <v>0</v>
      </c>
      <c r="K20" s="1">
        <v>0</v>
      </c>
      <c r="L20" s="1">
        <v>0</v>
      </c>
      <c r="M20" s="7" t="str">
        <f t="shared" si="2"/>
        <v>0</v>
      </c>
      <c r="O20" s="1">
        <v>0</v>
      </c>
      <c r="P20" s="1">
        <v>0</v>
      </c>
      <c r="R20" s="1">
        <v>0</v>
      </c>
      <c r="T20" s="1">
        <v>0</v>
      </c>
      <c r="U20" s="1">
        <v>0</v>
      </c>
      <c r="V20" s="1">
        <v>0</v>
      </c>
      <c r="X20" s="1">
        <v>0</v>
      </c>
      <c r="Y20" s="1">
        <v>0</v>
      </c>
      <c r="Z20" s="1">
        <v>0</v>
      </c>
      <c r="AA20" s="1">
        <v>0</v>
      </c>
      <c r="AC20" s="1">
        <v>0</v>
      </c>
      <c r="AE20" s="1">
        <f t="shared" si="3"/>
        <v>0</v>
      </c>
      <c r="AG20" s="12">
        <f t="shared" si="4"/>
        <v>0</v>
      </c>
    </row>
    <row r="21" spans="1:33" ht="12.75">
      <c r="A21" s="1"/>
      <c r="B21" s="1"/>
      <c r="C21" s="1">
        <v>0</v>
      </c>
      <c r="D21" s="1">
        <v>0</v>
      </c>
      <c r="E21" s="7" t="str">
        <f t="shared" si="0"/>
        <v>0</v>
      </c>
      <c r="G21" s="1">
        <v>0</v>
      </c>
      <c r="H21" s="1">
        <v>0</v>
      </c>
      <c r="I21" s="7" t="str">
        <f t="shared" si="1"/>
        <v>0</v>
      </c>
      <c r="K21" s="1">
        <v>0</v>
      </c>
      <c r="L21" s="1">
        <v>0</v>
      </c>
      <c r="M21" s="7" t="str">
        <f t="shared" si="2"/>
        <v>0</v>
      </c>
      <c r="O21" s="1">
        <v>0</v>
      </c>
      <c r="P21" s="1">
        <v>0</v>
      </c>
      <c r="R21" s="1">
        <v>0</v>
      </c>
      <c r="T21" s="1">
        <v>0</v>
      </c>
      <c r="U21" s="1">
        <v>0</v>
      </c>
      <c r="V21" s="1">
        <v>0</v>
      </c>
      <c r="X21" s="1">
        <v>0</v>
      </c>
      <c r="Y21" s="1">
        <v>0</v>
      </c>
      <c r="Z21" s="1">
        <v>0</v>
      </c>
      <c r="AA21" s="1">
        <v>0</v>
      </c>
      <c r="AC21" s="1">
        <v>0</v>
      </c>
      <c r="AE21" s="1">
        <f t="shared" si="3"/>
        <v>0</v>
      </c>
      <c r="AG21" s="12">
        <f t="shared" si="4"/>
        <v>0</v>
      </c>
    </row>
    <row r="22" spans="1:33" ht="12.75">
      <c r="A22" s="1"/>
      <c r="B22" s="1"/>
      <c r="C22" s="1">
        <v>0</v>
      </c>
      <c r="D22" s="1">
        <v>0</v>
      </c>
      <c r="E22" s="7" t="str">
        <f t="shared" si="0"/>
        <v>0</v>
      </c>
      <c r="G22" s="1">
        <v>0</v>
      </c>
      <c r="H22" s="1">
        <v>0</v>
      </c>
      <c r="I22" s="7" t="str">
        <f t="shared" si="1"/>
        <v>0</v>
      </c>
      <c r="K22" s="1">
        <v>0</v>
      </c>
      <c r="L22" s="1">
        <v>0</v>
      </c>
      <c r="M22" s="7" t="str">
        <f t="shared" si="2"/>
        <v>0</v>
      </c>
      <c r="O22" s="1">
        <v>0</v>
      </c>
      <c r="P22" s="1">
        <v>0</v>
      </c>
      <c r="R22" s="1">
        <v>0</v>
      </c>
      <c r="T22" s="1">
        <v>0</v>
      </c>
      <c r="U22" s="1">
        <v>0</v>
      </c>
      <c r="V22" s="1">
        <v>0</v>
      </c>
      <c r="X22" s="1">
        <v>0</v>
      </c>
      <c r="Y22" s="1">
        <v>0</v>
      </c>
      <c r="Z22" s="1">
        <v>0</v>
      </c>
      <c r="AA22" s="1">
        <v>0</v>
      </c>
      <c r="AC22" s="1">
        <v>0</v>
      </c>
      <c r="AE22" s="1">
        <f t="shared" si="3"/>
        <v>0</v>
      </c>
      <c r="AG22" s="12">
        <f t="shared" si="4"/>
        <v>0</v>
      </c>
    </row>
    <row r="23" spans="1:33" ht="12.75">
      <c r="A23" s="1"/>
      <c r="B23" s="1"/>
      <c r="C23" s="1"/>
      <c r="D23" s="1"/>
      <c r="E23" s="7"/>
      <c r="G23" s="1"/>
      <c r="H23" s="1"/>
      <c r="I23" s="7"/>
      <c r="K23" s="1"/>
      <c r="L23" s="1"/>
      <c r="M23" s="7"/>
      <c r="O23" s="1"/>
      <c r="P23" s="1"/>
      <c r="R23" s="1"/>
      <c r="T23" s="1"/>
      <c r="U23" s="1"/>
      <c r="V23" s="1"/>
      <c r="X23" s="1"/>
      <c r="Y23" s="1"/>
      <c r="Z23" s="1"/>
      <c r="AA23" s="1"/>
      <c r="AC23" s="1"/>
      <c r="AE23" s="1"/>
      <c r="AG23" s="12"/>
    </row>
    <row r="24" spans="1:33" ht="12.75">
      <c r="A24" s="1"/>
      <c r="B24" s="1"/>
      <c r="C24" s="1"/>
      <c r="D24" s="1"/>
      <c r="E24" s="7"/>
      <c r="G24" s="1"/>
      <c r="H24" s="1"/>
      <c r="I24" s="7"/>
      <c r="K24" s="1"/>
      <c r="L24" s="1"/>
      <c r="M24" s="7"/>
      <c r="O24" s="1"/>
      <c r="P24" s="1"/>
      <c r="R24" s="1"/>
      <c r="T24" s="1"/>
      <c r="U24" s="1"/>
      <c r="V24" s="1"/>
      <c r="X24" s="1"/>
      <c r="Y24" s="1"/>
      <c r="Z24" s="1"/>
      <c r="AA24" s="1"/>
      <c r="AC24" s="1"/>
      <c r="AE24" s="1"/>
      <c r="AG24" s="12"/>
    </row>
    <row r="25" spans="1:33" ht="12.75">
      <c r="A25" s="1"/>
      <c r="B25" s="1"/>
      <c r="C25" s="1"/>
      <c r="D25" s="1"/>
      <c r="E25" s="7"/>
      <c r="G25" s="1"/>
      <c r="H25" s="1"/>
      <c r="I25" s="7"/>
      <c r="K25" s="1"/>
      <c r="L25" s="1"/>
      <c r="M25" s="7"/>
      <c r="O25" s="1"/>
      <c r="P25" s="1"/>
      <c r="R25" s="1"/>
      <c r="T25" s="1"/>
      <c r="U25" s="1"/>
      <c r="V25" s="1"/>
      <c r="X25" s="1"/>
      <c r="Y25" s="1"/>
      <c r="Z25" s="1"/>
      <c r="AA25" s="1"/>
      <c r="AC25" s="1"/>
      <c r="AE25" s="1"/>
      <c r="AG25" s="12"/>
    </row>
    <row r="26" spans="1:33" ht="12.75">
      <c r="A26" s="28" t="s">
        <v>7</v>
      </c>
      <c r="B26" s="29"/>
      <c r="C26" s="1"/>
      <c r="D26" s="1"/>
      <c r="E26" s="7"/>
      <c r="G26" s="1"/>
      <c r="H26" s="1"/>
      <c r="I26" s="7"/>
      <c r="K26" s="1"/>
      <c r="L26" s="1"/>
      <c r="M26" s="7"/>
      <c r="O26" s="1"/>
      <c r="P26" s="1"/>
      <c r="R26" s="1"/>
      <c r="T26" s="1"/>
      <c r="U26" s="1"/>
      <c r="V26" s="1"/>
      <c r="X26" s="1"/>
      <c r="Y26" s="1"/>
      <c r="Z26" s="1"/>
      <c r="AA26" s="1"/>
      <c r="AC26" s="1"/>
      <c r="AE26" s="1"/>
      <c r="AG26" s="12"/>
    </row>
    <row r="27" spans="1:33" ht="12.75">
      <c r="A27" s="28" t="s">
        <v>43</v>
      </c>
      <c r="B27" s="29"/>
      <c r="C27" s="1">
        <f>SUM(C9:C24)</f>
        <v>0</v>
      </c>
      <c r="D27" s="1">
        <f>SUM(D9:D24)</f>
        <v>0</v>
      </c>
      <c r="E27" s="7" t="str">
        <f t="shared" si="0"/>
        <v>0</v>
      </c>
      <c r="G27" s="1">
        <f>SUM(G9:G24)</f>
        <v>0</v>
      </c>
      <c r="H27" s="1">
        <f>SUM(H9:H24)</f>
        <v>0</v>
      </c>
      <c r="I27" s="7" t="str">
        <f t="shared" si="1"/>
        <v>0</v>
      </c>
      <c r="K27" s="1">
        <f>SUM(K9:K24)</f>
        <v>0</v>
      </c>
      <c r="L27" s="1">
        <f>SUM(L9:L24)</f>
        <v>0</v>
      </c>
      <c r="M27" s="7" t="str">
        <f t="shared" si="2"/>
        <v>0</v>
      </c>
      <c r="O27" s="1">
        <f>SUM(O9:O24)</f>
        <v>0</v>
      </c>
      <c r="P27" s="1">
        <f>SUM(P9:P24)</f>
        <v>0</v>
      </c>
      <c r="R27" s="1">
        <f>SUM(R9:R24)</f>
        <v>0</v>
      </c>
      <c r="T27" s="1">
        <f>SUM(T9:T24)</f>
        <v>0</v>
      </c>
      <c r="U27" s="1">
        <f>SUM(U9:U24)</f>
        <v>0</v>
      </c>
      <c r="V27" s="1">
        <f>SUM(V9:V24)</f>
        <v>0</v>
      </c>
      <c r="X27" s="1">
        <f>SUM(X9:X24)</f>
        <v>0</v>
      </c>
      <c r="Y27" s="1">
        <f>SUM(Y9:Y24)</f>
        <v>0</v>
      </c>
      <c r="Z27" s="1">
        <f>SUM(Z9:Z24)</f>
        <v>0</v>
      </c>
      <c r="AA27" s="1">
        <f>SUM(AA9:AA24)</f>
        <v>0</v>
      </c>
      <c r="AC27" s="1"/>
      <c r="AE27" s="1">
        <f t="shared" si="3"/>
        <v>0</v>
      </c>
      <c r="AG27" s="12">
        <f t="shared" si="4"/>
        <v>0</v>
      </c>
    </row>
    <row r="28" spans="1:33" ht="12.75">
      <c r="A28" s="28">
        <f>C3</f>
        <v>0</v>
      </c>
      <c r="B28" s="29"/>
      <c r="C28" s="1">
        <v>0</v>
      </c>
      <c r="D28" s="1">
        <v>0</v>
      </c>
      <c r="E28" s="7" t="str">
        <f t="shared" si="0"/>
        <v>0</v>
      </c>
      <c r="G28" s="1">
        <v>0</v>
      </c>
      <c r="H28" s="1">
        <v>0</v>
      </c>
      <c r="I28" s="7" t="str">
        <f t="shared" si="1"/>
        <v>0</v>
      </c>
      <c r="K28" s="1">
        <v>0</v>
      </c>
      <c r="L28" s="1">
        <v>0</v>
      </c>
      <c r="M28" s="7" t="str">
        <f t="shared" si="2"/>
        <v>0</v>
      </c>
      <c r="O28" s="1">
        <v>0</v>
      </c>
      <c r="P28" s="1">
        <v>0</v>
      </c>
      <c r="R28" s="1">
        <v>0</v>
      </c>
      <c r="T28" s="1">
        <v>0</v>
      </c>
      <c r="U28" s="1">
        <v>0</v>
      </c>
      <c r="V28" s="1">
        <v>0</v>
      </c>
      <c r="X28" s="1">
        <v>0</v>
      </c>
      <c r="Y28" s="1">
        <v>0</v>
      </c>
      <c r="Z28" s="1">
        <v>0</v>
      </c>
      <c r="AA28" s="1">
        <v>0</v>
      </c>
      <c r="AC28" s="1"/>
      <c r="AE28" s="1">
        <f t="shared" si="3"/>
        <v>0</v>
      </c>
      <c r="AG28" s="12">
        <f t="shared" si="4"/>
        <v>0</v>
      </c>
    </row>
  </sheetData>
  <sheetProtection/>
  <mergeCells count="19">
    <mergeCell ref="H1:V1"/>
    <mergeCell ref="AB2:AG2"/>
    <mergeCell ref="C3:G3"/>
    <mergeCell ref="X4:AA4"/>
    <mergeCell ref="A27:B27"/>
    <mergeCell ref="A28:B28"/>
    <mergeCell ref="AC7:AC8"/>
    <mergeCell ref="AE7:AE8"/>
    <mergeCell ref="X7:AA7"/>
    <mergeCell ref="R7:R8"/>
    <mergeCell ref="AG7:AG8"/>
    <mergeCell ref="A26:B26"/>
    <mergeCell ref="X5:AA5"/>
    <mergeCell ref="A7:B7"/>
    <mergeCell ref="C7:E7"/>
    <mergeCell ref="G7:I7"/>
    <mergeCell ref="T7:V7"/>
    <mergeCell ref="K7:M7"/>
    <mergeCell ref="O7:P7"/>
  </mergeCells>
  <printOptions/>
  <pageMargins left="0.25" right="0.25" top="1" bottom="1" header="0.5" footer="0.5"/>
  <pageSetup orientation="landscape" scale="97"/>
  <colBreaks count="1" manualBreakCount="1">
    <brk id="3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8"/>
  <sheetViews>
    <sheetView workbookViewId="0" topLeftCell="A1">
      <selection activeCell="AE4" sqref="AE4"/>
    </sheetView>
  </sheetViews>
  <sheetFormatPr defaultColWidth="11.00390625" defaultRowHeight="12.75"/>
  <cols>
    <col min="1" max="1" width="2.75390625" style="0" customWidth="1"/>
    <col min="2" max="2" width="16.75390625" style="0" customWidth="1"/>
    <col min="3" max="4" width="2.75390625" style="0" customWidth="1"/>
    <col min="5" max="5" width="4.625" style="0" customWidth="1"/>
    <col min="6" max="6" width="1.75390625" style="0" customWidth="1"/>
    <col min="7" max="8" width="2.75390625" style="0" customWidth="1"/>
    <col min="9" max="9" width="4.625" style="0" customWidth="1"/>
    <col min="10" max="10" width="1.75390625" style="0" customWidth="1"/>
    <col min="11" max="12" width="2.75390625" style="0" customWidth="1"/>
    <col min="13" max="13" width="4.625" style="0" customWidth="1"/>
    <col min="14" max="14" width="1.75390625" style="0" customWidth="1"/>
    <col min="15" max="16" width="2.75390625" style="0" customWidth="1"/>
    <col min="17" max="17" width="1.75390625" style="0" customWidth="1"/>
    <col min="18" max="18" width="2.75390625" style="0" customWidth="1"/>
    <col min="19" max="19" width="1.75390625" style="0" customWidth="1"/>
    <col min="20" max="22" width="2.75390625" style="0" customWidth="1"/>
    <col min="23" max="23" width="1.75390625" style="0" customWidth="1"/>
    <col min="24" max="27" width="2.75390625" style="0" customWidth="1"/>
    <col min="28" max="32" width="3.00390625" style="0" customWidth="1"/>
    <col min="33" max="33" width="5.75390625" style="0" customWidth="1"/>
  </cols>
  <sheetData>
    <row r="1" spans="8:22" ht="12.75">
      <c r="H1" s="26" t="s">
        <v>64</v>
      </c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2:33" ht="12.75">
      <c r="B2" t="s">
        <v>24</v>
      </c>
      <c r="AB2" s="34" t="s">
        <v>29</v>
      </c>
      <c r="AC2" s="32"/>
      <c r="AD2" s="32"/>
      <c r="AE2" s="32"/>
      <c r="AF2" s="32"/>
      <c r="AG2" s="29"/>
    </row>
    <row r="3" spans="2:33" ht="12.75">
      <c r="B3" t="s">
        <v>25</v>
      </c>
      <c r="C3" s="33" t="s">
        <v>42</v>
      </c>
      <c r="D3" s="33"/>
      <c r="E3" s="33"/>
      <c r="F3" s="33"/>
      <c r="G3" s="33"/>
      <c r="I3" t="s">
        <v>77</v>
      </c>
      <c r="K3" t="s">
        <v>30</v>
      </c>
      <c r="L3">
        <v>1</v>
      </c>
      <c r="AB3" s="1">
        <v>1</v>
      </c>
      <c r="AC3" s="1">
        <v>2</v>
      </c>
      <c r="AD3" s="1">
        <v>3</v>
      </c>
      <c r="AE3" s="1">
        <v>4</v>
      </c>
      <c r="AF3" s="1" t="s">
        <v>27</v>
      </c>
      <c r="AG3" s="4" t="s">
        <v>28</v>
      </c>
    </row>
    <row r="4" spans="2:33" ht="12.75">
      <c r="B4" t="s">
        <v>26</v>
      </c>
      <c r="C4">
        <f>IF(AE27&gt;AE28,'Winside '!C4+1,'Winside '!C4+0)</f>
        <v>1</v>
      </c>
      <c r="D4" s="3" t="s">
        <v>30</v>
      </c>
      <c r="E4" s="9">
        <f>IF(AE27&lt;AE28,'Winside '!E4+1,'Winside '!E4+0)</f>
        <v>1</v>
      </c>
      <c r="F4" t="s">
        <v>31</v>
      </c>
      <c r="K4" t="s">
        <v>31</v>
      </c>
      <c r="L4">
        <v>1</v>
      </c>
      <c r="X4" s="35" t="s">
        <v>43</v>
      </c>
      <c r="Y4" s="35"/>
      <c r="Z4" s="35"/>
      <c r="AA4" s="36"/>
      <c r="AB4" s="1">
        <v>7</v>
      </c>
      <c r="AC4" s="1">
        <v>13</v>
      </c>
      <c r="AD4" s="1">
        <v>10</v>
      </c>
      <c r="AE4" s="1">
        <v>5</v>
      </c>
      <c r="AF4" s="1">
        <v>8</v>
      </c>
      <c r="AG4" s="1">
        <f>SUM(AB4:AF4)</f>
        <v>43</v>
      </c>
    </row>
    <row r="5" spans="3:33" ht="12.75">
      <c r="C5" s="6">
        <f>IF(AE27&gt;AE28,1,0)</f>
        <v>0</v>
      </c>
      <c r="E5" s="6">
        <f>IF(AE27&lt;AE28,1,0)</f>
        <v>1</v>
      </c>
      <c r="X5" s="35" t="str">
        <f>C3</f>
        <v>Wausa</v>
      </c>
      <c r="Y5" s="35"/>
      <c r="Z5" s="35"/>
      <c r="AA5" s="36"/>
      <c r="AB5" s="1">
        <v>11</v>
      </c>
      <c r="AC5" s="1">
        <v>3</v>
      </c>
      <c r="AD5" s="1">
        <v>13</v>
      </c>
      <c r="AE5" s="1">
        <v>8</v>
      </c>
      <c r="AF5" s="1">
        <v>10</v>
      </c>
      <c r="AG5" s="1">
        <f>SUM(AB5:AF5)</f>
        <v>45</v>
      </c>
    </row>
    <row r="7" spans="1:33" ht="12.75">
      <c r="A7" s="28" t="s">
        <v>0</v>
      </c>
      <c r="B7" s="29"/>
      <c r="C7" s="28" t="s">
        <v>1</v>
      </c>
      <c r="D7" s="32"/>
      <c r="E7" s="29"/>
      <c r="G7" s="30" t="s">
        <v>8</v>
      </c>
      <c r="H7" s="30"/>
      <c r="I7" s="30"/>
      <c r="K7" s="31" t="s">
        <v>14</v>
      </c>
      <c r="L7" s="30"/>
      <c r="M7" s="30"/>
      <c r="O7" s="30" t="s">
        <v>9</v>
      </c>
      <c r="P7" s="30"/>
      <c r="R7" s="30" t="s">
        <v>12</v>
      </c>
      <c r="T7" s="31" t="s">
        <v>13</v>
      </c>
      <c r="U7" s="31"/>
      <c r="V7" s="31"/>
      <c r="X7" s="30" t="s">
        <v>17</v>
      </c>
      <c r="Y7" s="30"/>
      <c r="Z7" s="30"/>
      <c r="AA7" s="30"/>
      <c r="AC7" s="30" t="s">
        <v>21</v>
      </c>
      <c r="AE7" s="30" t="s">
        <v>22</v>
      </c>
      <c r="AG7" s="30" t="s">
        <v>23</v>
      </c>
    </row>
    <row r="8" spans="1:33" ht="12.75">
      <c r="A8" s="2" t="s">
        <v>6</v>
      </c>
      <c r="B8" s="2" t="s">
        <v>5</v>
      </c>
      <c r="C8" s="2" t="s">
        <v>2</v>
      </c>
      <c r="D8" s="2" t="s">
        <v>3</v>
      </c>
      <c r="E8" s="2" t="s">
        <v>4</v>
      </c>
      <c r="G8" s="2" t="s">
        <v>2</v>
      </c>
      <c r="H8" s="2" t="s">
        <v>3</v>
      </c>
      <c r="I8" s="2" t="s">
        <v>4</v>
      </c>
      <c r="K8" s="2" t="s">
        <v>2</v>
      </c>
      <c r="L8" s="2" t="s">
        <v>3</v>
      </c>
      <c r="M8" s="2" t="s">
        <v>4</v>
      </c>
      <c r="O8" s="2" t="s">
        <v>10</v>
      </c>
      <c r="P8" s="2" t="s">
        <v>11</v>
      </c>
      <c r="R8" s="30"/>
      <c r="T8" s="2" t="s">
        <v>15</v>
      </c>
      <c r="U8" s="2" t="s">
        <v>16</v>
      </c>
      <c r="V8" s="2" t="s">
        <v>12</v>
      </c>
      <c r="X8" s="2" t="s">
        <v>3</v>
      </c>
      <c r="Y8" s="2" t="s">
        <v>18</v>
      </c>
      <c r="Z8" s="2" t="s">
        <v>19</v>
      </c>
      <c r="AA8" s="2" t="s">
        <v>20</v>
      </c>
      <c r="AC8" s="30"/>
      <c r="AE8" s="30"/>
      <c r="AG8" s="30"/>
    </row>
    <row r="9" spans="1:33" ht="12.75">
      <c r="A9" s="1">
        <v>11</v>
      </c>
      <c r="B9" s="1" t="s">
        <v>66</v>
      </c>
      <c r="C9" s="1">
        <v>2</v>
      </c>
      <c r="D9" s="1">
        <v>3</v>
      </c>
      <c r="E9" s="7">
        <f>IF(D9=0,"0",(C9/D9))</f>
        <v>0.6666666666666666</v>
      </c>
      <c r="G9" s="1">
        <v>1</v>
      </c>
      <c r="H9" s="1">
        <v>4</v>
      </c>
      <c r="I9" s="7">
        <f>IF(H9=0,"0",G9/H9)</f>
        <v>0.25</v>
      </c>
      <c r="K9" s="1">
        <v>0</v>
      </c>
      <c r="L9" s="1">
        <v>0</v>
      </c>
      <c r="M9" s="7" t="str">
        <f>IF(L9=0,"0",K9/L9)</f>
        <v>0</v>
      </c>
      <c r="O9" s="1">
        <v>0</v>
      </c>
      <c r="P9" s="1">
        <v>4</v>
      </c>
      <c r="R9" s="1">
        <v>2</v>
      </c>
      <c r="T9" s="1">
        <v>5</v>
      </c>
      <c r="U9" s="1">
        <v>0</v>
      </c>
      <c r="V9" s="1">
        <v>1</v>
      </c>
      <c r="X9" s="1">
        <v>1</v>
      </c>
      <c r="Y9" s="1">
        <v>0</v>
      </c>
      <c r="Z9" s="1">
        <v>0</v>
      </c>
      <c r="AA9" s="1">
        <v>1</v>
      </c>
      <c r="AC9" s="1">
        <v>4</v>
      </c>
      <c r="AE9" s="1">
        <f>(C9*3)+(G9*2)+K9</f>
        <v>8</v>
      </c>
      <c r="AG9" s="12">
        <f>C9-D9+G9-H9+K9-L9+(O9*2)+P9-R9-T9-U9-V9+(X9*2)+Y9+Z9+(AA9*3)+AE9</f>
        <v>5</v>
      </c>
    </row>
    <row r="10" spans="1:33" ht="12.75">
      <c r="A10" s="1">
        <v>15</v>
      </c>
      <c r="B10" s="1" t="s">
        <v>67</v>
      </c>
      <c r="C10" s="1">
        <v>3</v>
      </c>
      <c r="D10" s="1">
        <v>7</v>
      </c>
      <c r="E10" s="7">
        <f aca="true" t="shared" si="0" ref="E10:E28">IF(D10=0,"0",(C10/D10))</f>
        <v>0.42857142857142855</v>
      </c>
      <c r="G10" s="1">
        <v>3</v>
      </c>
      <c r="H10" s="1">
        <v>6</v>
      </c>
      <c r="I10" s="7">
        <f aca="true" t="shared" si="1" ref="I10:I28">IF(H10=0,"0",G10/H10)</f>
        <v>0.5</v>
      </c>
      <c r="K10" s="1">
        <v>0</v>
      </c>
      <c r="L10" s="1">
        <v>3</v>
      </c>
      <c r="M10" s="7">
        <f aca="true" t="shared" si="2" ref="M10:M28">IF(L10=0,"0",K10/L10)</f>
        <v>0</v>
      </c>
      <c r="O10" s="1">
        <v>0</v>
      </c>
      <c r="P10" s="1">
        <v>3</v>
      </c>
      <c r="R10" s="1">
        <v>2</v>
      </c>
      <c r="T10" s="1">
        <v>4</v>
      </c>
      <c r="U10" s="1">
        <v>1</v>
      </c>
      <c r="V10" s="1">
        <v>3</v>
      </c>
      <c r="X10" s="1">
        <v>3</v>
      </c>
      <c r="Y10" s="1">
        <v>2</v>
      </c>
      <c r="Z10" s="1">
        <v>0</v>
      </c>
      <c r="AA10" s="1">
        <v>0</v>
      </c>
      <c r="AC10" s="1">
        <v>4</v>
      </c>
      <c r="AE10" s="1">
        <f aca="true" t="shared" si="3" ref="AE10:AE27">(C10*3)+(G10*2)+K10</f>
        <v>15</v>
      </c>
      <c r="AG10" s="12">
        <f aca="true" t="shared" si="4" ref="AG10:AG28">C10-D10+G10-H10+K10-L10+(O10*2)+P10-R10-T10-U10-V10+(X10*2)+Y10+Z10+(AA10*3)+AE10</f>
        <v>6</v>
      </c>
    </row>
    <row r="11" spans="1:33" ht="12.75">
      <c r="A11" s="1">
        <v>21</v>
      </c>
      <c r="B11" s="1" t="s">
        <v>68</v>
      </c>
      <c r="C11" s="1">
        <v>0</v>
      </c>
      <c r="D11" s="1">
        <v>0</v>
      </c>
      <c r="E11" s="7" t="str">
        <f t="shared" si="0"/>
        <v>0</v>
      </c>
      <c r="G11" s="1">
        <v>1</v>
      </c>
      <c r="H11" s="1">
        <v>1</v>
      </c>
      <c r="I11" s="7">
        <f t="shared" si="1"/>
        <v>1</v>
      </c>
      <c r="K11" s="1">
        <v>0</v>
      </c>
      <c r="L11" s="1">
        <v>0</v>
      </c>
      <c r="M11" s="7" t="str">
        <f t="shared" si="2"/>
        <v>0</v>
      </c>
      <c r="O11" s="1">
        <v>2</v>
      </c>
      <c r="P11" s="1">
        <v>0</v>
      </c>
      <c r="R11" s="1">
        <v>0</v>
      </c>
      <c r="T11" s="1">
        <v>0</v>
      </c>
      <c r="U11" s="1">
        <v>0</v>
      </c>
      <c r="V11" s="1">
        <v>0</v>
      </c>
      <c r="X11" s="1">
        <v>0</v>
      </c>
      <c r="Y11" s="1">
        <v>0</v>
      </c>
      <c r="Z11" s="1">
        <v>0</v>
      </c>
      <c r="AA11" s="1">
        <v>0</v>
      </c>
      <c r="AC11" s="1">
        <v>4</v>
      </c>
      <c r="AE11" s="1">
        <f t="shared" si="3"/>
        <v>2</v>
      </c>
      <c r="AG11" s="12">
        <f t="shared" si="4"/>
        <v>6</v>
      </c>
    </row>
    <row r="12" spans="1:33" ht="12.75">
      <c r="A12" s="1">
        <v>23</v>
      </c>
      <c r="B12" s="1" t="s">
        <v>69</v>
      </c>
      <c r="C12" s="1">
        <v>0</v>
      </c>
      <c r="D12" s="1">
        <v>0</v>
      </c>
      <c r="E12" s="7" t="str">
        <f t="shared" si="0"/>
        <v>0</v>
      </c>
      <c r="G12" s="1">
        <v>2</v>
      </c>
      <c r="H12" s="1">
        <v>4</v>
      </c>
      <c r="I12" s="7">
        <f t="shared" si="1"/>
        <v>0.5</v>
      </c>
      <c r="K12" s="1">
        <v>0</v>
      </c>
      <c r="L12" s="1">
        <v>0</v>
      </c>
      <c r="M12" s="7" t="str">
        <f t="shared" si="2"/>
        <v>0</v>
      </c>
      <c r="O12" s="1">
        <v>0</v>
      </c>
      <c r="P12" s="1">
        <v>3</v>
      </c>
      <c r="R12" s="1">
        <v>3</v>
      </c>
      <c r="T12" s="1">
        <v>1</v>
      </c>
      <c r="U12" s="1">
        <v>0</v>
      </c>
      <c r="V12" s="1">
        <v>0</v>
      </c>
      <c r="X12" s="1">
        <v>0</v>
      </c>
      <c r="Y12" s="1">
        <v>1</v>
      </c>
      <c r="Z12" s="1">
        <v>0</v>
      </c>
      <c r="AA12" s="1">
        <v>0</v>
      </c>
      <c r="AC12" s="1">
        <v>4</v>
      </c>
      <c r="AE12" s="1">
        <f t="shared" si="3"/>
        <v>4</v>
      </c>
      <c r="AG12" s="12">
        <f t="shared" si="4"/>
        <v>2</v>
      </c>
    </row>
    <row r="13" spans="1:33" ht="12.75">
      <c r="A13" s="1">
        <v>25</v>
      </c>
      <c r="B13" s="1" t="s">
        <v>70</v>
      </c>
      <c r="C13" s="1">
        <v>0</v>
      </c>
      <c r="D13" s="1">
        <v>0</v>
      </c>
      <c r="E13" s="7" t="str">
        <f t="shared" si="0"/>
        <v>0</v>
      </c>
      <c r="G13" s="1">
        <v>0</v>
      </c>
      <c r="H13" s="1">
        <v>0</v>
      </c>
      <c r="I13" s="7" t="str">
        <f t="shared" si="1"/>
        <v>0</v>
      </c>
      <c r="K13" s="1">
        <v>0</v>
      </c>
      <c r="L13" s="1">
        <v>0</v>
      </c>
      <c r="M13" s="7" t="str">
        <f t="shared" si="2"/>
        <v>0</v>
      </c>
      <c r="O13" s="1">
        <v>0</v>
      </c>
      <c r="P13" s="1">
        <v>0</v>
      </c>
      <c r="R13" s="1">
        <v>0</v>
      </c>
      <c r="T13" s="1">
        <v>0</v>
      </c>
      <c r="U13" s="1">
        <v>0</v>
      </c>
      <c r="V13" s="1">
        <v>0</v>
      </c>
      <c r="X13" s="1">
        <v>0</v>
      </c>
      <c r="Y13" s="1">
        <v>0</v>
      </c>
      <c r="Z13" s="1">
        <v>0</v>
      </c>
      <c r="AA13" s="1">
        <v>0</v>
      </c>
      <c r="AC13" s="1">
        <v>0</v>
      </c>
      <c r="AE13" s="1">
        <f t="shared" si="3"/>
        <v>0</v>
      </c>
      <c r="AG13" s="12">
        <f t="shared" si="4"/>
        <v>0</v>
      </c>
    </row>
    <row r="14" spans="1:33" ht="12.75">
      <c r="A14" s="1">
        <v>31</v>
      </c>
      <c r="B14" s="1" t="s">
        <v>76</v>
      </c>
      <c r="C14" s="1">
        <v>0</v>
      </c>
      <c r="D14" s="1">
        <v>0</v>
      </c>
      <c r="E14" s="7" t="str">
        <f t="shared" si="0"/>
        <v>0</v>
      </c>
      <c r="G14" s="1">
        <v>0</v>
      </c>
      <c r="H14" s="1">
        <v>0</v>
      </c>
      <c r="I14" s="7" t="str">
        <f t="shared" si="1"/>
        <v>0</v>
      </c>
      <c r="K14" s="1">
        <v>0</v>
      </c>
      <c r="L14" s="1">
        <v>0</v>
      </c>
      <c r="M14" s="7" t="str">
        <f t="shared" si="2"/>
        <v>0</v>
      </c>
      <c r="O14" s="1">
        <v>1</v>
      </c>
      <c r="P14" s="1">
        <v>0</v>
      </c>
      <c r="R14" s="1">
        <v>0</v>
      </c>
      <c r="T14" s="1">
        <v>0</v>
      </c>
      <c r="U14" s="1">
        <v>0</v>
      </c>
      <c r="V14" s="1">
        <v>0</v>
      </c>
      <c r="X14" s="1">
        <v>0</v>
      </c>
      <c r="Y14" s="1">
        <v>0</v>
      </c>
      <c r="Z14" s="1">
        <v>0</v>
      </c>
      <c r="AA14" s="1">
        <v>0</v>
      </c>
      <c r="AC14" s="1">
        <v>3</v>
      </c>
      <c r="AE14" s="1">
        <f t="shared" si="3"/>
        <v>0</v>
      </c>
      <c r="AG14" s="12">
        <f t="shared" si="4"/>
        <v>2</v>
      </c>
    </row>
    <row r="15" spans="1:33" ht="12.75">
      <c r="A15" s="1">
        <v>41</v>
      </c>
      <c r="B15" s="19" t="s">
        <v>71</v>
      </c>
      <c r="C15" s="1">
        <v>0</v>
      </c>
      <c r="D15" s="1">
        <v>0</v>
      </c>
      <c r="E15" s="7" t="str">
        <f t="shared" si="0"/>
        <v>0</v>
      </c>
      <c r="G15" s="1">
        <v>4</v>
      </c>
      <c r="H15" s="1">
        <v>12</v>
      </c>
      <c r="I15" s="7">
        <f t="shared" si="1"/>
        <v>0.3333333333333333</v>
      </c>
      <c r="K15" s="1">
        <v>3</v>
      </c>
      <c r="L15" s="1">
        <v>5</v>
      </c>
      <c r="M15" s="7">
        <f t="shared" si="2"/>
        <v>0.6</v>
      </c>
      <c r="O15" s="1">
        <v>2</v>
      </c>
      <c r="P15" s="1">
        <v>3</v>
      </c>
      <c r="R15" s="1">
        <v>5</v>
      </c>
      <c r="T15" s="1">
        <v>1</v>
      </c>
      <c r="U15" s="1">
        <v>1</v>
      </c>
      <c r="V15" s="1">
        <v>0</v>
      </c>
      <c r="X15" s="1">
        <v>6</v>
      </c>
      <c r="Y15" s="1">
        <v>2</v>
      </c>
      <c r="Z15" s="1">
        <v>0</v>
      </c>
      <c r="AA15" s="1">
        <v>0</v>
      </c>
      <c r="AC15" s="1">
        <v>4</v>
      </c>
      <c r="AE15" s="1">
        <f t="shared" si="3"/>
        <v>11</v>
      </c>
      <c r="AG15" s="12">
        <f t="shared" si="4"/>
        <v>15</v>
      </c>
    </row>
    <row r="16" spans="1:33" ht="12.75">
      <c r="A16" s="1">
        <v>45</v>
      </c>
      <c r="B16" s="1" t="s">
        <v>72</v>
      </c>
      <c r="C16" s="1">
        <v>0</v>
      </c>
      <c r="D16" s="1">
        <v>0</v>
      </c>
      <c r="E16" s="7" t="str">
        <f t="shared" si="0"/>
        <v>0</v>
      </c>
      <c r="G16" s="1">
        <v>0</v>
      </c>
      <c r="H16" s="1">
        <v>0</v>
      </c>
      <c r="I16" s="7" t="str">
        <f t="shared" si="1"/>
        <v>0</v>
      </c>
      <c r="K16" s="1">
        <v>0</v>
      </c>
      <c r="L16" s="1">
        <v>0</v>
      </c>
      <c r="M16" s="7" t="str">
        <f t="shared" si="2"/>
        <v>0</v>
      </c>
      <c r="O16" s="1">
        <v>0</v>
      </c>
      <c r="P16" s="1">
        <v>0</v>
      </c>
      <c r="R16" s="1">
        <v>0</v>
      </c>
      <c r="T16" s="1">
        <v>0</v>
      </c>
      <c r="U16" s="1">
        <v>0</v>
      </c>
      <c r="V16" s="1">
        <v>0</v>
      </c>
      <c r="X16" s="1">
        <v>0</v>
      </c>
      <c r="Y16" s="1">
        <v>0</v>
      </c>
      <c r="Z16" s="1">
        <v>0</v>
      </c>
      <c r="AA16" s="1">
        <v>0</v>
      </c>
      <c r="AC16" s="1">
        <v>0</v>
      </c>
      <c r="AE16" s="1">
        <f t="shared" si="3"/>
        <v>0</v>
      </c>
      <c r="AG16" s="12">
        <f t="shared" si="4"/>
        <v>0</v>
      </c>
    </row>
    <row r="17" spans="1:33" ht="12.75">
      <c r="A17" s="1">
        <v>51</v>
      </c>
      <c r="B17" s="1" t="s">
        <v>73</v>
      </c>
      <c r="C17" s="1">
        <v>0</v>
      </c>
      <c r="D17" s="1">
        <v>0</v>
      </c>
      <c r="E17" s="7" t="str">
        <f t="shared" si="0"/>
        <v>0</v>
      </c>
      <c r="G17" s="1">
        <v>0</v>
      </c>
      <c r="H17" s="1">
        <v>0</v>
      </c>
      <c r="I17" s="7" t="str">
        <f t="shared" si="1"/>
        <v>0</v>
      </c>
      <c r="K17" s="1">
        <v>0</v>
      </c>
      <c r="L17" s="1">
        <v>0</v>
      </c>
      <c r="M17" s="7" t="str">
        <f t="shared" si="2"/>
        <v>0</v>
      </c>
      <c r="O17" s="1">
        <v>0</v>
      </c>
      <c r="P17" s="1">
        <v>0</v>
      </c>
      <c r="R17" s="1">
        <v>0</v>
      </c>
      <c r="T17" s="1">
        <v>0</v>
      </c>
      <c r="U17" s="1">
        <v>0</v>
      </c>
      <c r="V17" s="1">
        <v>0</v>
      </c>
      <c r="X17" s="1">
        <v>0</v>
      </c>
      <c r="Y17" s="1">
        <v>0</v>
      </c>
      <c r="Z17" s="1">
        <v>0</v>
      </c>
      <c r="AA17" s="1">
        <v>0</v>
      </c>
      <c r="AC17" s="1">
        <v>0</v>
      </c>
      <c r="AE17" s="1">
        <f t="shared" si="3"/>
        <v>0</v>
      </c>
      <c r="AG17" s="12">
        <f t="shared" si="4"/>
        <v>0</v>
      </c>
    </row>
    <row r="18" spans="1:33" ht="12.75">
      <c r="A18" s="1">
        <v>53</v>
      </c>
      <c r="B18" s="1" t="s">
        <v>74</v>
      </c>
      <c r="C18" s="1">
        <v>0</v>
      </c>
      <c r="D18" s="1">
        <v>2</v>
      </c>
      <c r="E18" s="7">
        <f t="shared" si="0"/>
        <v>0</v>
      </c>
      <c r="G18" s="1">
        <v>0</v>
      </c>
      <c r="H18" s="1">
        <v>0</v>
      </c>
      <c r="I18" s="7" t="str">
        <f t="shared" si="1"/>
        <v>0</v>
      </c>
      <c r="K18" s="1">
        <v>0</v>
      </c>
      <c r="L18" s="1">
        <v>1</v>
      </c>
      <c r="M18" s="7">
        <f t="shared" si="2"/>
        <v>0</v>
      </c>
      <c r="O18" s="1">
        <v>0</v>
      </c>
      <c r="P18" s="1">
        <v>5</v>
      </c>
      <c r="R18" s="1">
        <v>1</v>
      </c>
      <c r="T18" s="1">
        <v>1</v>
      </c>
      <c r="U18" s="1">
        <v>1</v>
      </c>
      <c r="V18" s="1">
        <v>0</v>
      </c>
      <c r="X18" s="1">
        <v>2</v>
      </c>
      <c r="Y18" s="1">
        <v>2</v>
      </c>
      <c r="Z18" s="1">
        <v>0</v>
      </c>
      <c r="AA18" s="1">
        <v>0</v>
      </c>
      <c r="AC18" s="1">
        <v>4</v>
      </c>
      <c r="AE18" s="1">
        <f t="shared" si="3"/>
        <v>0</v>
      </c>
      <c r="AG18" s="12">
        <f t="shared" si="4"/>
        <v>5</v>
      </c>
    </row>
    <row r="19" spans="1:33" ht="12.75">
      <c r="A19" s="1">
        <v>55</v>
      </c>
      <c r="B19" s="4" t="s">
        <v>75</v>
      </c>
      <c r="C19" s="1">
        <v>0</v>
      </c>
      <c r="D19" s="1">
        <v>0</v>
      </c>
      <c r="E19" s="7" t="str">
        <f t="shared" si="0"/>
        <v>0</v>
      </c>
      <c r="G19" s="1">
        <v>1</v>
      </c>
      <c r="H19" s="1">
        <v>6</v>
      </c>
      <c r="I19" s="7">
        <f t="shared" si="1"/>
        <v>0.16666666666666666</v>
      </c>
      <c r="K19" s="1">
        <v>1</v>
      </c>
      <c r="L19" s="1">
        <v>2</v>
      </c>
      <c r="M19" s="7">
        <f t="shared" si="2"/>
        <v>0.5</v>
      </c>
      <c r="O19" s="1">
        <v>2</v>
      </c>
      <c r="P19" s="1">
        <v>3</v>
      </c>
      <c r="R19" s="1">
        <v>4</v>
      </c>
      <c r="T19" s="1">
        <v>0</v>
      </c>
      <c r="U19" s="1">
        <v>0</v>
      </c>
      <c r="V19" s="1">
        <v>2</v>
      </c>
      <c r="X19" s="1">
        <v>0</v>
      </c>
      <c r="Y19" s="1">
        <v>0</v>
      </c>
      <c r="Z19" s="1">
        <v>0</v>
      </c>
      <c r="AA19" s="1">
        <v>0</v>
      </c>
      <c r="AC19" s="1">
        <v>4</v>
      </c>
      <c r="AE19" s="1">
        <f t="shared" si="3"/>
        <v>3</v>
      </c>
      <c r="AG19" s="12">
        <f t="shared" si="4"/>
        <v>-2</v>
      </c>
    </row>
    <row r="20" spans="1:33" ht="12.75">
      <c r="A20" s="1"/>
      <c r="B20" s="1"/>
      <c r="C20" s="1">
        <v>0</v>
      </c>
      <c r="D20" s="1">
        <v>0</v>
      </c>
      <c r="E20" s="7" t="str">
        <f t="shared" si="0"/>
        <v>0</v>
      </c>
      <c r="G20" s="1">
        <v>0</v>
      </c>
      <c r="H20" s="1">
        <v>0</v>
      </c>
      <c r="I20" s="7" t="str">
        <f t="shared" si="1"/>
        <v>0</v>
      </c>
      <c r="K20" s="1">
        <v>0</v>
      </c>
      <c r="L20" s="1">
        <v>0</v>
      </c>
      <c r="M20" s="7" t="str">
        <f t="shared" si="2"/>
        <v>0</v>
      </c>
      <c r="O20" s="1">
        <v>0</v>
      </c>
      <c r="P20" s="1">
        <v>0</v>
      </c>
      <c r="R20" s="1">
        <v>0</v>
      </c>
      <c r="T20" s="1">
        <v>0</v>
      </c>
      <c r="U20" s="1">
        <v>0</v>
      </c>
      <c r="V20" s="1">
        <v>0</v>
      </c>
      <c r="X20" s="1">
        <v>0</v>
      </c>
      <c r="Y20" s="1">
        <v>0</v>
      </c>
      <c r="Z20" s="1">
        <v>0</v>
      </c>
      <c r="AA20" s="1">
        <v>0</v>
      </c>
      <c r="AC20" s="1">
        <v>0</v>
      </c>
      <c r="AE20" s="1">
        <f t="shared" si="3"/>
        <v>0</v>
      </c>
      <c r="AG20" s="12">
        <f t="shared" si="4"/>
        <v>0</v>
      </c>
    </row>
    <row r="21" spans="1:33" ht="12.75">
      <c r="A21" s="1"/>
      <c r="B21" s="1"/>
      <c r="C21" s="1">
        <v>0</v>
      </c>
      <c r="D21" s="1">
        <v>0</v>
      </c>
      <c r="E21" s="7" t="str">
        <f t="shared" si="0"/>
        <v>0</v>
      </c>
      <c r="G21" s="1">
        <v>0</v>
      </c>
      <c r="H21" s="1">
        <v>0</v>
      </c>
      <c r="I21" s="7" t="str">
        <f t="shared" si="1"/>
        <v>0</v>
      </c>
      <c r="K21" s="1">
        <v>0</v>
      </c>
      <c r="L21" s="1">
        <v>0</v>
      </c>
      <c r="M21" s="7" t="str">
        <f t="shared" si="2"/>
        <v>0</v>
      </c>
      <c r="O21" s="1">
        <v>0</v>
      </c>
      <c r="P21" s="1">
        <v>0</v>
      </c>
      <c r="R21" s="1">
        <v>0</v>
      </c>
      <c r="T21" s="1">
        <v>0</v>
      </c>
      <c r="U21" s="1">
        <v>0</v>
      </c>
      <c r="V21" s="1">
        <v>0</v>
      </c>
      <c r="X21" s="1">
        <v>0</v>
      </c>
      <c r="Y21" s="1">
        <v>0</v>
      </c>
      <c r="Z21" s="1">
        <v>0</v>
      </c>
      <c r="AA21" s="1">
        <v>0</v>
      </c>
      <c r="AC21" s="1">
        <v>0</v>
      </c>
      <c r="AE21" s="1">
        <f t="shared" si="3"/>
        <v>0</v>
      </c>
      <c r="AG21" s="12">
        <f t="shared" si="4"/>
        <v>0</v>
      </c>
    </row>
    <row r="22" spans="1:33" ht="12.75">
      <c r="A22" s="1"/>
      <c r="B22" s="1"/>
      <c r="C22" s="1"/>
      <c r="D22" s="1"/>
      <c r="E22" s="7" t="str">
        <f t="shared" si="0"/>
        <v>0</v>
      </c>
      <c r="G22" s="1"/>
      <c r="H22" s="1"/>
      <c r="I22" s="7" t="str">
        <f t="shared" si="1"/>
        <v>0</v>
      </c>
      <c r="K22" s="1"/>
      <c r="L22" s="1"/>
      <c r="M22" s="7" t="str">
        <f t="shared" si="2"/>
        <v>0</v>
      </c>
      <c r="O22" s="1"/>
      <c r="P22" s="1"/>
      <c r="R22" s="1"/>
      <c r="T22" s="1"/>
      <c r="U22" s="1"/>
      <c r="V22" s="1"/>
      <c r="X22" s="1"/>
      <c r="Y22" s="1"/>
      <c r="Z22" s="1"/>
      <c r="AA22" s="1"/>
      <c r="AC22" s="1"/>
      <c r="AE22" s="1">
        <f t="shared" si="3"/>
        <v>0</v>
      </c>
      <c r="AG22" s="12">
        <f t="shared" si="4"/>
        <v>0</v>
      </c>
    </row>
    <row r="23" spans="1:33" ht="12.75">
      <c r="A23" s="1"/>
      <c r="B23" s="1"/>
      <c r="C23" s="1"/>
      <c r="D23" s="1"/>
      <c r="E23" s="7"/>
      <c r="G23" s="1"/>
      <c r="H23" s="1"/>
      <c r="I23" s="7"/>
      <c r="K23" s="1"/>
      <c r="L23" s="1"/>
      <c r="M23" s="7"/>
      <c r="O23" s="1"/>
      <c r="P23" s="1"/>
      <c r="R23" s="1"/>
      <c r="T23" s="1"/>
      <c r="U23" s="1"/>
      <c r="V23" s="1"/>
      <c r="X23" s="1"/>
      <c r="Y23" s="1"/>
      <c r="Z23" s="1"/>
      <c r="AA23" s="1"/>
      <c r="AC23" s="1"/>
      <c r="AE23" s="1"/>
      <c r="AG23" s="12"/>
    </row>
    <row r="24" spans="1:33" ht="12.75">
      <c r="A24" s="1"/>
      <c r="B24" s="1"/>
      <c r="C24" s="1"/>
      <c r="D24" s="1"/>
      <c r="E24" s="7"/>
      <c r="G24" s="1"/>
      <c r="H24" s="1"/>
      <c r="I24" s="7"/>
      <c r="K24" s="1"/>
      <c r="L24" s="1"/>
      <c r="M24" s="7"/>
      <c r="O24" s="1"/>
      <c r="P24" s="1"/>
      <c r="R24" s="1"/>
      <c r="T24" s="1"/>
      <c r="U24" s="1"/>
      <c r="V24" s="1"/>
      <c r="X24" s="1"/>
      <c r="Y24" s="1"/>
      <c r="Z24" s="1"/>
      <c r="AA24" s="1"/>
      <c r="AC24" s="1"/>
      <c r="AE24" s="1"/>
      <c r="AG24" s="12"/>
    </row>
    <row r="25" spans="1:33" ht="12.75">
      <c r="A25" s="1"/>
      <c r="B25" s="1"/>
      <c r="C25" s="1"/>
      <c r="D25" s="1"/>
      <c r="E25" s="7"/>
      <c r="G25" s="1"/>
      <c r="H25" s="1"/>
      <c r="I25" s="7"/>
      <c r="K25" s="1"/>
      <c r="L25" s="1"/>
      <c r="M25" s="7"/>
      <c r="O25" s="1"/>
      <c r="P25" s="1"/>
      <c r="R25" s="1"/>
      <c r="T25" s="1"/>
      <c r="U25" s="1"/>
      <c r="V25" s="1"/>
      <c r="X25" s="1"/>
      <c r="Y25" s="1"/>
      <c r="Z25" s="1"/>
      <c r="AA25" s="1"/>
      <c r="AC25" s="1"/>
      <c r="AE25" s="1"/>
      <c r="AG25" s="12"/>
    </row>
    <row r="26" spans="1:33" ht="12.75">
      <c r="A26" s="28" t="s">
        <v>7</v>
      </c>
      <c r="B26" s="29"/>
      <c r="C26" s="1"/>
      <c r="D26" s="1"/>
      <c r="E26" s="7"/>
      <c r="G26" s="1"/>
      <c r="H26" s="1"/>
      <c r="I26" s="7"/>
      <c r="K26" s="1"/>
      <c r="L26" s="1"/>
      <c r="M26" s="7"/>
      <c r="O26" s="1"/>
      <c r="P26" s="1"/>
      <c r="R26" s="1"/>
      <c r="T26" s="1"/>
      <c r="U26" s="1"/>
      <c r="V26" s="1"/>
      <c r="X26" s="1"/>
      <c r="Y26" s="1"/>
      <c r="Z26" s="1"/>
      <c r="AA26" s="1"/>
      <c r="AC26" s="1"/>
      <c r="AE26" s="1"/>
      <c r="AG26" s="12"/>
    </row>
    <row r="27" spans="1:33" ht="12.75">
      <c r="A27" s="28" t="s">
        <v>43</v>
      </c>
      <c r="B27" s="29"/>
      <c r="C27" s="1">
        <f>SUM(C9:C24)</f>
        <v>5</v>
      </c>
      <c r="D27" s="1">
        <f>SUM(D9:D24)</f>
        <v>12</v>
      </c>
      <c r="E27" s="7">
        <f t="shared" si="0"/>
        <v>0.4166666666666667</v>
      </c>
      <c r="G27" s="1">
        <f>SUM(G9:G24)</f>
        <v>12</v>
      </c>
      <c r="H27" s="1">
        <f>SUM(H9:H24)</f>
        <v>33</v>
      </c>
      <c r="I27" s="7">
        <f>IF(H27=0,"0",G27/H27)</f>
        <v>0.36363636363636365</v>
      </c>
      <c r="K27" s="1">
        <f>SUM(K9:K24)</f>
        <v>4</v>
      </c>
      <c r="L27" s="1">
        <f>SUM(L9:L24)</f>
        <v>11</v>
      </c>
      <c r="M27" s="7">
        <f t="shared" si="2"/>
        <v>0.36363636363636365</v>
      </c>
      <c r="O27" s="1">
        <f>SUM(O9:O24)</f>
        <v>7</v>
      </c>
      <c r="P27" s="1">
        <f>SUM(P9:P24)</f>
        <v>21</v>
      </c>
      <c r="R27" s="1">
        <f>SUM(R9:R24)</f>
        <v>17</v>
      </c>
      <c r="T27" s="1">
        <f>SUM(T9:T24)</f>
        <v>12</v>
      </c>
      <c r="U27" s="1">
        <f>SUM(U9:U24)</f>
        <v>3</v>
      </c>
      <c r="V27" s="1">
        <f>SUM(V9:V24)</f>
        <v>6</v>
      </c>
      <c r="X27" s="1">
        <f>SUM(X9:X24)</f>
        <v>12</v>
      </c>
      <c r="Y27" s="1">
        <f>SUM(Y9:Y24)</f>
        <v>7</v>
      </c>
      <c r="Z27" s="1">
        <f>SUM(Z9:Z24)</f>
        <v>0</v>
      </c>
      <c r="AA27" s="1">
        <f>SUM(AA9:AA24)</f>
        <v>1</v>
      </c>
      <c r="AC27" s="1"/>
      <c r="AE27" s="1">
        <f t="shared" si="3"/>
        <v>43</v>
      </c>
      <c r="AG27" s="12">
        <f t="shared" si="4"/>
        <v>39</v>
      </c>
    </row>
    <row r="28" spans="1:33" ht="12.75">
      <c r="A28" s="28" t="str">
        <f>C3</f>
        <v>Wausa</v>
      </c>
      <c r="B28" s="29"/>
      <c r="C28" s="1">
        <v>1</v>
      </c>
      <c r="D28" s="1">
        <v>9</v>
      </c>
      <c r="E28" s="7">
        <f t="shared" si="0"/>
        <v>0.1111111111111111</v>
      </c>
      <c r="G28" s="1">
        <v>16</v>
      </c>
      <c r="H28" s="1">
        <v>53</v>
      </c>
      <c r="I28" s="7">
        <f t="shared" si="1"/>
        <v>0.3018867924528302</v>
      </c>
      <c r="K28" s="1">
        <v>10</v>
      </c>
      <c r="L28" s="1">
        <v>17</v>
      </c>
      <c r="M28" s="7">
        <f t="shared" si="2"/>
        <v>0.5882352941176471</v>
      </c>
      <c r="O28" s="1">
        <v>22</v>
      </c>
      <c r="P28" s="1">
        <v>19</v>
      </c>
      <c r="Q28" t="s">
        <v>33</v>
      </c>
      <c r="R28" s="1">
        <v>12</v>
      </c>
      <c r="T28" s="1">
        <v>13</v>
      </c>
      <c r="U28" s="1">
        <v>0</v>
      </c>
      <c r="V28" s="1">
        <v>0</v>
      </c>
      <c r="X28" s="1">
        <v>12</v>
      </c>
      <c r="Y28" s="1">
        <v>11</v>
      </c>
      <c r="Z28" s="1">
        <v>4</v>
      </c>
      <c r="AA28" s="1">
        <v>0</v>
      </c>
      <c r="AC28" s="1"/>
      <c r="AE28" s="1">
        <v>45</v>
      </c>
      <c r="AG28" s="12">
        <f t="shared" si="4"/>
        <v>70</v>
      </c>
    </row>
  </sheetData>
  <sheetProtection/>
  <mergeCells count="19">
    <mergeCell ref="H1:V1"/>
    <mergeCell ref="A28:B28"/>
    <mergeCell ref="G7:I7"/>
    <mergeCell ref="K7:M7"/>
    <mergeCell ref="O7:P7"/>
    <mergeCell ref="A7:B7"/>
    <mergeCell ref="C7:E7"/>
    <mergeCell ref="A26:B26"/>
    <mergeCell ref="A27:B27"/>
    <mergeCell ref="C3:G3"/>
    <mergeCell ref="R7:R8"/>
    <mergeCell ref="T7:V7"/>
    <mergeCell ref="X7:AA7"/>
    <mergeCell ref="AB2:AG2"/>
    <mergeCell ref="X4:AA4"/>
    <mergeCell ref="X5:AA5"/>
    <mergeCell ref="AE7:AE8"/>
    <mergeCell ref="AG7:AG8"/>
    <mergeCell ref="AC7:AC8"/>
  </mergeCells>
  <printOptions/>
  <pageMargins left="0.25" right="0.25" top="1" bottom="0.25" header="0.5" footer="0.5"/>
  <pageSetup fitToHeight="1" fitToWidth="1" orientation="landscape" scale="97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G28"/>
  <sheetViews>
    <sheetView workbookViewId="0" topLeftCell="A1">
      <selection activeCell="H1" sqref="H1:V1"/>
    </sheetView>
  </sheetViews>
  <sheetFormatPr defaultColWidth="11.00390625" defaultRowHeight="12.75"/>
  <cols>
    <col min="1" max="1" width="2.75390625" style="0" customWidth="1"/>
    <col min="2" max="2" width="16.75390625" style="0" customWidth="1"/>
    <col min="3" max="4" width="2.75390625" style="0" customWidth="1"/>
    <col min="5" max="5" width="4.625" style="0" customWidth="1"/>
    <col min="6" max="6" width="1.75390625" style="0" customWidth="1"/>
    <col min="7" max="8" width="2.75390625" style="0" customWidth="1"/>
    <col min="9" max="9" width="4.625" style="0" customWidth="1"/>
    <col min="10" max="10" width="1.75390625" style="0" customWidth="1"/>
    <col min="11" max="12" width="2.75390625" style="0" customWidth="1"/>
    <col min="13" max="13" width="4.625" style="0" customWidth="1"/>
    <col min="14" max="14" width="1.75390625" style="0" customWidth="1"/>
    <col min="15" max="16" width="2.75390625" style="0" customWidth="1"/>
    <col min="17" max="17" width="1.75390625" style="0" customWidth="1"/>
    <col min="18" max="18" width="2.75390625" style="0" customWidth="1"/>
    <col min="19" max="19" width="0.74609375" style="0" customWidth="1"/>
    <col min="20" max="22" width="2.75390625" style="0" customWidth="1"/>
    <col min="23" max="23" width="0.6171875" style="0" customWidth="1"/>
    <col min="24" max="27" width="2.75390625" style="0" customWidth="1"/>
    <col min="28" max="32" width="3.00390625" style="0" customWidth="1"/>
    <col min="33" max="33" width="5.75390625" style="0" customWidth="1"/>
  </cols>
  <sheetData>
    <row r="1" spans="8:22" ht="12.75">
      <c r="H1" s="26" t="s">
        <v>79</v>
      </c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</row>
    <row r="2" spans="2:33" ht="12.75">
      <c r="B2" t="s">
        <v>24</v>
      </c>
      <c r="AB2" s="34" t="s">
        <v>29</v>
      </c>
      <c r="AC2" s="43"/>
      <c r="AD2" s="43"/>
      <c r="AE2" s="43"/>
      <c r="AF2" s="43"/>
      <c r="AG2" s="44"/>
    </row>
    <row r="3" spans="2:33" ht="12.75">
      <c r="B3" t="s">
        <v>25</v>
      </c>
      <c r="C3" s="33" t="s">
        <v>60</v>
      </c>
      <c r="D3" s="33"/>
      <c r="E3" s="33"/>
      <c r="F3" s="33"/>
      <c r="G3" s="33"/>
      <c r="AB3" s="1">
        <v>1</v>
      </c>
      <c r="AC3" s="1">
        <v>2</v>
      </c>
      <c r="AD3" s="1">
        <v>3</v>
      </c>
      <c r="AE3" s="1">
        <v>4</v>
      </c>
      <c r="AF3" s="1" t="s">
        <v>27</v>
      </c>
      <c r="AG3" s="4" t="s">
        <v>28</v>
      </c>
    </row>
    <row r="4" spans="2:33" ht="12.75">
      <c r="B4" t="s">
        <v>26</v>
      </c>
      <c r="C4">
        <f>IF(AE27&gt;AE28,'L&amp;C Tourny R.3'!C4+1,'L&amp;C Tourny R.3'!C4+0)</f>
        <v>4</v>
      </c>
      <c r="D4" s="3" t="s">
        <v>30</v>
      </c>
      <c r="E4" s="9">
        <f>IF(AE27&lt;AE28,'L&amp;C Tourny R.3'!E4+1,'L&amp;C Tourny R.3'!E4+0)</f>
        <v>15</v>
      </c>
      <c r="F4" t="s">
        <v>31</v>
      </c>
      <c r="X4" s="35" t="s">
        <v>43</v>
      </c>
      <c r="Y4" s="35"/>
      <c r="Z4" s="35"/>
      <c r="AA4" s="36"/>
      <c r="AB4" s="1">
        <v>12</v>
      </c>
      <c r="AC4" s="1">
        <v>11</v>
      </c>
      <c r="AD4" s="1">
        <v>8</v>
      </c>
      <c r="AE4" s="1">
        <v>14</v>
      </c>
      <c r="AF4" s="1"/>
      <c r="AG4" s="1">
        <f>SUM(AB4:AF4)</f>
        <v>45</v>
      </c>
    </row>
    <row r="5" spans="3:33" ht="12.75">
      <c r="C5" s="6">
        <f>IF(AE27&gt;AE28,1,0)</f>
        <v>0</v>
      </c>
      <c r="E5" s="6">
        <f>IF(AE27&lt;AE28,1,0)</f>
        <v>1</v>
      </c>
      <c r="W5">
        <v>0</v>
      </c>
      <c r="X5" s="35" t="str">
        <f>C3</f>
        <v>O'Neil</v>
      </c>
      <c r="Y5" s="35"/>
      <c r="Z5" s="35"/>
      <c r="AA5" s="36"/>
      <c r="AB5" s="1">
        <v>24</v>
      </c>
      <c r="AC5" s="1">
        <v>9</v>
      </c>
      <c r="AD5" s="1">
        <v>23</v>
      </c>
      <c r="AE5" s="1">
        <v>21</v>
      </c>
      <c r="AF5" s="1"/>
      <c r="AG5" s="1">
        <f>SUM(AB5:AF5)</f>
        <v>77</v>
      </c>
    </row>
    <row r="7" spans="1:33" ht="12.75">
      <c r="A7" s="28" t="s">
        <v>0</v>
      </c>
      <c r="B7" s="29"/>
      <c r="C7" s="28" t="s">
        <v>1</v>
      </c>
      <c r="D7" s="32"/>
      <c r="E7" s="39"/>
      <c r="G7" s="28" t="s">
        <v>8</v>
      </c>
      <c r="H7" s="32"/>
      <c r="I7" s="29"/>
      <c r="K7" s="40" t="s">
        <v>14</v>
      </c>
      <c r="L7" s="41"/>
      <c r="M7" s="42"/>
      <c r="O7" s="28" t="s">
        <v>9</v>
      </c>
      <c r="P7" s="29"/>
      <c r="R7" s="37" t="s">
        <v>12</v>
      </c>
      <c r="T7" s="40" t="s">
        <v>13</v>
      </c>
      <c r="U7" s="41"/>
      <c r="V7" s="42"/>
      <c r="X7" s="28" t="s">
        <v>17</v>
      </c>
      <c r="Y7" s="32"/>
      <c r="Z7" s="32"/>
      <c r="AA7" s="29"/>
      <c r="AC7" s="37" t="s">
        <v>21</v>
      </c>
      <c r="AE7" s="37" t="s">
        <v>22</v>
      </c>
      <c r="AG7" s="37" t="s">
        <v>23</v>
      </c>
    </row>
    <row r="8" spans="1:33" ht="12.75">
      <c r="A8" s="2" t="s">
        <v>6</v>
      </c>
      <c r="B8" s="2" t="s">
        <v>5</v>
      </c>
      <c r="C8" s="2" t="s">
        <v>2</v>
      </c>
      <c r="D8" s="2" t="s">
        <v>3</v>
      </c>
      <c r="E8" s="2" t="s">
        <v>4</v>
      </c>
      <c r="G8" s="2" t="s">
        <v>2</v>
      </c>
      <c r="H8" s="2" t="s">
        <v>3</v>
      </c>
      <c r="I8" s="2" t="s">
        <v>4</v>
      </c>
      <c r="K8" s="2" t="s">
        <v>2</v>
      </c>
      <c r="L8" s="2" t="s">
        <v>3</v>
      </c>
      <c r="M8" s="2" t="s">
        <v>4</v>
      </c>
      <c r="O8" s="2" t="s">
        <v>10</v>
      </c>
      <c r="P8" s="2" t="s">
        <v>11</v>
      </c>
      <c r="R8" s="38"/>
      <c r="T8" s="2" t="s">
        <v>15</v>
      </c>
      <c r="U8" s="2" t="s">
        <v>16</v>
      </c>
      <c r="V8" s="2" t="s">
        <v>12</v>
      </c>
      <c r="X8" s="2" t="s">
        <v>3</v>
      </c>
      <c r="Y8" s="2" t="s">
        <v>18</v>
      </c>
      <c r="Z8" s="2" t="s">
        <v>19</v>
      </c>
      <c r="AA8" s="2" t="s">
        <v>20</v>
      </c>
      <c r="AC8" s="38"/>
      <c r="AE8" s="38"/>
      <c r="AG8" s="38"/>
    </row>
    <row r="9" spans="1:33" ht="12.75">
      <c r="A9" s="1">
        <v>11</v>
      </c>
      <c r="B9" s="1" t="s">
        <v>66</v>
      </c>
      <c r="C9" s="1">
        <v>2</v>
      </c>
      <c r="D9" s="1">
        <v>5</v>
      </c>
      <c r="E9" s="7">
        <f>IF(D9=0,"0",(C9/D9))</f>
        <v>0.4</v>
      </c>
      <c r="G9" s="1">
        <v>2</v>
      </c>
      <c r="H9" s="1">
        <v>5</v>
      </c>
      <c r="I9" s="7">
        <f>IF(H9=0,"0",(G9/H9))</f>
        <v>0.4</v>
      </c>
      <c r="K9" s="1">
        <v>0</v>
      </c>
      <c r="L9" s="1">
        <v>1</v>
      </c>
      <c r="M9" s="7">
        <f>IF(L9=0,"0",(K9/L9))</f>
        <v>0</v>
      </c>
      <c r="O9" s="1">
        <v>0</v>
      </c>
      <c r="P9" s="1">
        <v>3</v>
      </c>
      <c r="R9" s="1">
        <v>2</v>
      </c>
      <c r="T9" s="1">
        <v>1</v>
      </c>
      <c r="U9" s="1">
        <v>0</v>
      </c>
      <c r="V9" s="1">
        <v>0</v>
      </c>
      <c r="X9" s="1">
        <v>1</v>
      </c>
      <c r="Y9" s="1">
        <v>4</v>
      </c>
      <c r="Z9" s="1">
        <v>0</v>
      </c>
      <c r="AA9" s="1">
        <v>0</v>
      </c>
      <c r="AC9" s="1">
        <v>4</v>
      </c>
      <c r="AE9" s="1">
        <f>(C9*3)+(G9*2)+K9</f>
        <v>10</v>
      </c>
      <c r="AG9" s="12">
        <f>C9-D9+G9-H9+K9-L9+(O9*2)+P9-R9-T9-U9-V9+(X9*2)+Y9+Z9+(AA9*3)+AE9</f>
        <v>9</v>
      </c>
    </row>
    <row r="10" spans="1:33" ht="12.75">
      <c r="A10" s="1">
        <v>15</v>
      </c>
      <c r="B10" s="1" t="s">
        <v>67</v>
      </c>
      <c r="C10" s="1">
        <v>0</v>
      </c>
      <c r="D10" s="1">
        <v>2</v>
      </c>
      <c r="E10" s="7">
        <f aca="true" t="shared" si="0" ref="E10:E28">IF(D10=0,"0",(C10/D10))</f>
        <v>0</v>
      </c>
      <c r="G10" s="1">
        <v>1</v>
      </c>
      <c r="H10" s="1">
        <v>6</v>
      </c>
      <c r="I10" s="7">
        <f aca="true" t="shared" si="1" ref="I10:I28">IF(H10=0,"0",(G10/H10))</f>
        <v>0.16666666666666666</v>
      </c>
      <c r="K10" s="1">
        <v>2</v>
      </c>
      <c r="L10" s="1">
        <v>3</v>
      </c>
      <c r="M10" s="7">
        <f aca="true" t="shared" si="2" ref="M10:M28">IF(L10=0,"0",(K10/L10))</f>
        <v>0.6666666666666666</v>
      </c>
      <c r="O10" s="1">
        <v>2</v>
      </c>
      <c r="P10" s="1">
        <v>7</v>
      </c>
      <c r="R10" s="1">
        <v>2</v>
      </c>
      <c r="T10" s="1">
        <v>5</v>
      </c>
      <c r="U10" s="1">
        <v>0</v>
      </c>
      <c r="V10" s="1">
        <v>0</v>
      </c>
      <c r="X10" s="1">
        <v>6</v>
      </c>
      <c r="Y10" s="1">
        <v>2</v>
      </c>
      <c r="Z10" s="1">
        <v>0</v>
      </c>
      <c r="AA10" s="1">
        <v>0</v>
      </c>
      <c r="AC10" s="1">
        <v>4</v>
      </c>
      <c r="AE10" s="1">
        <f aca="true" t="shared" si="3" ref="AE10:AE28">(C10*3)+(G10*2)+K10</f>
        <v>4</v>
      </c>
      <c r="AG10" s="12">
        <f aca="true" t="shared" si="4" ref="AG10:AG28">C10-D10+G10-H10+K10-L10+(O10*2)+P10-R10-T10-U10-V10+(X10*2)+Y10+Z10+(AA10*3)+AE10</f>
        <v>14</v>
      </c>
    </row>
    <row r="11" spans="1:33" ht="12.75">
      <c r="A11" s="1">
        <v>21</v>
      </c>
      <c r="B11" s="1" t="s">
        <v>68</v>
      </c>
      <c r="C11" s="1">
        <v>0</v>
      </c>
      <c r="D11" s="1">
        <v>0</v>
      </c>
      <c r="E11" s="7" t="str">
        <f t="shared" si="0"/>
        <v>0</v>
      </c>
      <c r="G11" s="1">
        <v>3</v>
      </c>
      <c r="H11" s="1">
        <v>3</v>
      </c>
      <c r="I11" s="7">
        <f t="shared" si="1"/>
        <v>1</v>
      </c>
      <c r="K11" s="1">
        <v>0</v>
      </c>
      <c r="L11" s="1">
        <v>0</v>
      </c>
      <c r="M11" s="7" t="str">
        <f t="shared" si="2"/>
        <v>0</v>
      </c>
      <c r="O11" s="1">
        <v>0</v>
      </c>
      <c r="P11" s="1">
        <v>0</v>
      </c>
      <c r="R11" s="1">
        <v>2</v>
      </c>
      <c r="T11" s="1">
        <v>1</v>
      </c>
      <c r="U11" s="1">
        <v>1</v>
      </c>
      <c r="V11" s="1">
        <v>1</v>
      </c>
      <c r="X11" s="1">
        <v>0</v>
      </c>
      <c r="Y11" s="1">
        <v>1</v>
      </c>
      <c r="Z11" s="1">
        <v>0</v>
      </c>
      <c r="AA11" s="1">
        <v>0</v>
      </c>
      <c r="AC11" s="1">
        <v>4</v>
      </c>
      <c r="AE11" s="1">
        <f t="shared" si="3"/>
        <v>6</v>
      </c>
      <c r="AG11" s="12">
        <f t="shared" si="4"/>
        <v>2</v>
      </c>
    </row>
    <row r="12" spans="1:33" ht="12.75">
      <c r="A12" s="1">
        <v>23</v>
      </c>
      <c r="B12" s="1" t="s">
        <v>69</v>
      </c>
      <c r="C12" s="1">
        <v>1</v>
      </c>
      <c r="D12" s="1">
        <v>2</v>
      </c>
      <c r="E12" s="7">
        <f t="shared" si="0"/>
        <v>0.5</v>
      </c>
      <c r="G12" s="1">
        <v>2</v>
      </c>
      <c r="H12" s="1">
        <v>4</v>
      </c>
      <c r="I12" s="7">
        <f t="shared" si="1"/>
        <v>0.5</v>
      </c>
      <c r="K12" s="1">
        <v>0</v>
      </c>
      <c r="L12" s="1">
        <v>0</v>
      </c>
      <c r="M12" s="7" t="str">
        <f t="shared" si="2"/>
        <v>0</v>
      </c>
      <c r="O12" s="1">
        <v>1</v>
      </c>
      <c r="P12" s="1">
        <v>1</v>
      </c>
      <c r="R12" s="1">
        <v>5</v>
      </c>
      <c r="T12" s="1">
        <v>1</v>
      </c>
      <c r="U12" s="1">
        <v>1</v>
      </c>
      <c r="V12" s="1">
        <v>1</v>
      </c>
      <c r="X12" s="1">
        <v>1</v>
      </c>
      <c r="Y12" s="1">
        <v>0</v>
      </c>
      <c r="Z12" s="1">
        <v>0</v>
      </c>
      <c r="AA12" s="1">
        <v>0</v>
      </c>
      <c r="AC12" s="1">
        <v>4</v>
      </c>
      <c r="AE12" s="1">
        <f t="shared" si="3"/>
        <v>7</v>
      </c>
      <c r="AG12" s="12">
        <f t="shared" si="4"/>
        <v>1</v>
      </c>
    </row>
    <row r="13" spans="1:33" ht="12.75">
      <c r="A13" s="1">
        <v>25</v>
      </c>
      <c r="B13" s="1" t="s">
        <v>70</v>
      </c>
      <c r="C13" s="1">
        <v>0</v>
      </c>
      <c r="D13" s="1">
        <v>0</v>
      </c>
      <c r="E13" s="7" t="str">
        <f t="shared" si="0"/>
        <v>0</v>
      </c>
      <c r="G13" s="1">
        <v>0</v>
      </c>
      <c r="H13" s="1">
        <v>2</v>
      </c>
      <c r="I13" s="7">
        <f t="shared" si="1"/>
        <v>0</v>
      </c>
      <c r="K13" s="1">
        <v>0</v>
      </c>
      <c r="L13" s="1">
        <v>0</v>
      </c>
      <c r="M13" s="7" t="str">
        <f t="shared" si="2"/>
        <v>0</v>
      </c>
      <c r="O13" s="1">
        <v>0</v>
      </c>
      <c r="P13" s="1">
        <v>0</v>
      </c>
      <c r="R13" s="1">
        <v>0</v>
      </c>
      <c r="T13" s="1">
        <v>0</v>
      </c>
      <c r="U13" s="1">
        <v>0</v>
      </c>
      <c r="V13" s="1">
        <v>1</v>
      </c>
      <c r="X13" s="1">
        <v>0</v>
      </c>
      <c r="Y13" s="1">
        <v>0</v>
      </c>
      <c r="Z13" s="1">
        <v>0</v>
      </c>
      <c r="AA13" s="1">
        <v>0</v>
      </c>
      <c r="AC13" s="1">
        <v>4</v>
      </c>
      <c r="AE13" s="1">
        <f t="shared" si="3"/>
        <v>0</v>
      </c>
      <c r="AG13" s="12">
        <f t="shared" si="4"/>
        <v>-3</v>
      </c>
    </row>
    <row r="14" spans="1:33" ht="12.75">
      <c r="A14" s="1">
        <v>31</v>
      </c>
      <c r="B14" s="1" t="s">
        <v>76</v>
      </c>
      <c r="C14" s="1">
        <v>2</v>
      </c>
      <c r="D14" s="1">
        <v>3</v>
      </c>
      <c r="E14" s="7">
        <f t="shared" si="0"/>
        <v>0.6666666666666666</v>
      </c>
      <c r="G14" s="1">
        <v>0</v>
      </c>
      <c r="H14" s="1">
        <v>2</v>
      </c>
      <c r="I14" s="7">
        <f t="shared" si="1"/>
        <v>0</v>
      </c>
      <c r="K14" s="1">
        <v>0</v>
      </c>
      <c r="L14" s="1">
        <v>0</v>
      </c>
      <c r="M14" s="7" t="str">
        <f t="shared" si="2"/>
        <v>0</v>
      </c>
      <c r="O14" s="1">
        <v>1</v>
      </c>
      <c r="P14" s="1">
        <v>0</v>
      </c>
      <c r="R14" s="1">
        <v>2</v>
      </c>
      <c r="T14" s="1">
        <v>0</v>
      </c>
      <c r="U14" s="1">
        <v>0</v>
      </c>
      <c r="V14" s="1">
        <v>0</v>
      </c>
      <c r="X14" s="1">
        <v>1</v>
      </c>
      <c r="Y14" s="1">
        <v>1</v>
      </c>
      <c r="Z14" s="1">
        <v>0</v>
      </c>
      <c r="AA14" s="1">
        <v>0</v>
      </c>
      <c r="AC14" s="1">
        <v>3</v>
      </c>
      <c r="AE14" s="1">
        <f t="shared" si="3"/>
        <v>6</v>
      </c>
      <c r="AG14" s="12">
        <f t="shared" si="4"/>
        <v>6</v>
      </c>
    </row>
    <row r="15" spans="1:33" ht="12.75">
      <c r="A15" s="1">
        <v>41</v>
      </c>
      <c r="B15" s="19" t="s">
        <v>71</v>
      </c>
      <c r="C15" s="1">
        <v>0</v>
      </c>
      <c r="D15" s="1">
        <v>0</v>
      </c>
      <c r="E15" s="7" t="str">
        <f t="shared" si="0"/>
        <v>0</v>
      </c>
      <c r="G15" s="1">
        <v>4</v>
      </c>
      <c r="H15" s="1">
        <v>8</v>
      </c>
      <c r="I15" s="7">
        <f t="shared" si="1"/>
        <v>0.5</v>
      </c>
      <c r="K15" s="1">
        <v>2</v>
      </c>
      <c r="L15" s="1">
        <v>3</v>
      </c>
      <c r="M15" s="7">
        <f t="shared" si="2"/>
        <v>0.6666666666666666</v>
      </c>
      <c r="O15" s="1">
        <v>1</v>
      </c>
      <c r="P15" s="1">
        <v>4</v>
      </c>
      <c r="R15" s="1">
        <v>2</v>
      </c>
      <c r="T15" s="1">
        <v>0</v>
      </c>
      <c r="U15" s="1">
        <v>0</v>
      </c>
      <c r="V15" s="1">
        <v>1</v>
      </c>
      <c r="X15" s="1">
        <v>0</v>
      </c>
      <c r="Y15" s="1">
        <v>0</v>
      </c>
      <c r="Z15" s="1">
        <v>1</v>
      </c>
      <c r="AA15" s="1">
        <v>0</v>
      </c>
      <c r="AC15" s="1">
        <v>4</v>
      </c>
      <c r="AE15" s="1">
        <f t="shared" si="3"/>
        <v>10</v>
      </c>
      <c r="AG15" s="12">
        <f t="shared" si="4"/>
        <v>9</v>
      </c>
    </row>
    <row r="16" spans="1:33" ht="12.75">
      <c r="A16" s="1">
        <v>45</v>
      </c>
      <c r="B16" s="1" t="s">
        <v>72</v>
      </c>
      <c r="C16" s="1">
        <v>0</v>
      </c>
      <c r="D16" s="1">
        <v>0</v>
      </c>
      <c r="E16" s="7" t="str">
        <f t="shared" si="0"/>
        <v>0</v>
      </c>
      <c r="G16" s="1">
        <v>0</v>
      </c>
      <c r="H16" s="1">
        <v>0</v>
      </c>
      <c r="I16" s="7" t="str">
        <f t="shared" si="1"/>
        <v>0</v>
      </c>
      <c r="K16" s="1">
        <v>0</v>
      </c>
      <c r="L16" s="1">
        <v>0</v>
      </c>
      <c r="M16" s="7" t="str">
        <f t="shared" si="2"/>
        <v>0</v>
      </c>
      <c r="O16" s="1">
        <v>0</v>
      </c>
      <c r="P16" s="1">
        <v>0</v>
      </c>
      <c r="R16" s="1">
        <v>0</v>
      </c>
      <c r="T16" s="1">
        <v>0</v>
      </c>
      <c r="U16" s="1">
        <v>0</v>
      </c>
      <c r="V16" s="1">
        <v>0</v>
      </c>
      <c r="X16" s="1">
        <v>0</v>
      </c>
      <c r="Y16" s="1">
        <v>0</v>
      </c>
      <c r="Z16" s="1">
        <v>0</v>
      </c>
      <c r="AA16" s="1">
        <v>0</v>
      </c>
      <c r="AC16" s="1">
        <v>0</v>
      </c>
      <c r="AE16" s="1">
        <f t="shared" si="3"/>
        <v>0</v>
      </c>
      <c r="AG16" s="12">
        <f t="shared" si="4"/>
        <v>0</v>
      </c>
    </row>
    <row r="17" spans="1:33" ht="12.75">
      <c r="A17" s="1">
        <v>51</v>
      </c>
      <c r="B17" s="1" t="s">
        <v>73</v>
      </c>
      <c r="C17" s="1">
        <v>0</v>
      </c>
      <c r="D17" s="1">
        <v>0</v>
      </c>
      <c r="E17" s="7" t="str">
        <f t="shared" si="0"/>
        <v>0</v>
      </c>
      <c r="G17" s="1">
        <v>0</v>
      </c>
      <c r="H17" s="1">
        <v>0</v>
      </c>
      <c r="I17" s="7" t="str">
        <f t="shared" si="1"/>
        <v>0</v>
      </c>
      <c r="K17" s="1">
        <v>0</v>
      </c>
      <c r="L17" s="1">
        <v>0</v>
      </c>
      <c r="M17" s="7" t="str">
        <f t="shared" si="2"/>
        <v>0</v>
      </c>
      <c r="O17" s="1">
        <v>0</v>
      </c>
      <c r="P17" s="1">
        <v>0</v>
      </c>
      <c r="R17" s="1">
        <v>0</v>
      </c>
      <c r="T17" s="1">
        <v>0</v>
      </c>
      <c r="U17" s="1">
        <v>0</v>
      </c>
      <c r="V17" s="1">
        <v>0</v>
      </c>
      <c r="X17" s="1">
        <v>0</v>
      </c>
      <c r="Y17" s="1">
        <v>0</v>
      </c>
      <c r="Z17" s="1">
        <v>0</v>
      </c>
      <c r="AA17" s="1">
        <v>0</v>
      </c>
      <c r="AC17" s="1">
        <v>0</v>
      </c>
      <c r="AE17" s="1">
        <f t="shared" si="3"/>
        <v>0</v>
      </c>
      <c r="AG17" s="12">
        <f t="shared" si="4"/>
        <v>0</v>
      </c>
    </row>
    <row r="18" spans="1:33" ht="12.75">
      <c r="A18" s="1">
        <v>53</v>
      </c>
      <c r="B18" s="1" t="s">
        <v>74</v>
      </c>
      <c r="C18" s="1">
        <v>0</v>
      </c>
      <c r="D18" s="1">
        <v>1</v>
      </c>
      <c r="E18" s="7">
        <f t="shared" si="0"/>
        <v>0</v>
      </c>
      <c r="G18" s="1">
        <v>1</v>
      </c>
      <c r="H18" s="1">
        <v>2</v>
      </c>
      <c r="I18" s="7">
        <f t="shared" si="1"/>
        <v>0.5</v>
      </c>
      <c r="K18" s="1">
        <v>0</v>
      </c>
      <c r="L18" s="1">
        <v>0</v>
      </c>
      <c r="M18" s="7" t="str">
        <f t="shared" si="2"/>
        <v>0</v>
      </c>
      <c r="O18" s="1">
        <v>0</v>
      </c>
      <c r="P18" s="1">
        <v>1</v>
      </c>
      <c r="R18" s="1">
        <v>1</v>
      </c>
      <c r="T18" s="1">
        <v>0</v>
      </c>
      <c r="U18" s="1">
        <v>1</v>
      </c>
      <c r="V18" s="1">
        <v>0</v>
      </c>
      <c r="X18" s="1">
        <v>0</v>
      </c>
      <c r="Y18" s="1">
        <v>0</v>
      </c>
      <c r="Z18" s="1">
        <v>0</v>
      </c>
      <c r="AA18" s="1">
        <v>0</v>
      </c>
      <c r="AC18" s="1">
        <v>4</v>
      </c>
      <c r="AE18" s="1">
        <f t="shared" si="3"/>
        <v>2</v>
      </c>
      <c r="AG18" s="12">
        <f t="shared" si="4"/>
        <v>-1</v>
      </c>
    </row>
    <row r="19" spans="1:33" ht="12.75">
      <c r="A19" s="1">
        <v>55</v>
      </c>
      <c r="B19" s="4" t="s">
        <v>75</v>
      </c>
      <c r="C19" s="1">
        <v>0</v>
      </c>
      <c r="D19" s="1">
        <v>0</v>
      </c>
      <c r="E19" s="7" t="str">
        <f t="shared" si="0"/>
        <v>0</v>
      </c>
      <c r="G19" s="1">
        <v>0</v>
      </c>
      <c r="H19" s="1">
        <v>1</v>
      </c>
      <c r="I19" s="7">
        <f t="shared" si="1"/>
        <v>0</v>
      </c>
      <c r="K19" s="1">
        <v>0</v>
      </c>
      <c r="L19" s="1">
        <v>0</v>
      </c>
      <c r="M19" s="7" t="str">
        <f t="shared" si="2"/>
        <v>0</v>
      </c>
      <c r="O19" s="1">
        <v>1</v>
      </c>
      <c r="P19" s="1">
        <v>1</v>
      </c>
      <c r="R19" s="1">
        <v>2</v>
      </c>
      <c r="T19" s="1">
        <v>0</v>
      </c>
      <c r="U19" s="1">
        <v>0</v>
      </c>
      <c r="V19" s="1">
        <v>0</v>
      </c>
      <c r="X19" s="1">
        <v>1</v>
      </c>
      <c r="Y19" s="1">
        <v>0</v>
      </c>
      <c r="Z19" s="1">
        <v>0</v>
      </c>
      <c r="AA19" s="1">
        <v>1</v>
      </c>
      <c r="AC19" s="1">
        <v>4</v>
      </c>
      <c r="AE19" s="1">
        <f t="shared" si="3"/>
        <v>0</v>
      </c>
      <c r="AG19" s="12">
        <f t="shared" si="4"/>
        <v>5</v>
      </c>
    </row>
    <row r="20" spans="1:33" ht="12.75">
      <c r="A20" s="1">
        <v>33</v>
      </c>
      <c r="B20" s="1" t="s">
        <v>88</v>
      </c>
      <c r="C20" s="1">
        <v>0</v>
      </c>
      <c r="D20" s="1">
        <v>0</v>
      </c>
      <c r="E20" s="7" t="str">
        <f t="shared" si="0"/>
        <v>0</v>
      </c>
      <c r="G20" s="1">
        <v>0</v>
      </c>
      <c r="H20" s="1">
        <v>0</v>
      </c>
      <c r="I20" s="7" t="str">
        <f t="shared" si="1"/>
        <v>0</v>
      </c>
      <c r="K20" s="1">
        <v>0</v>
      </c>
      <c r="L20" s="1">
        <v>0</v>
      </c>
      <c r="M20" s="7" t="str">
        <f t="shared" si="2"/>
        <v>0</v>
      </c>
      <c r="O20" s="1">
        <v>0</v>
      </c>
      <c r="P20" s="1">
        <v>0</v>
      </c>
      <c r="R20" s="1">
        <v>0</v>
      </c>
      <c r="T20" s="1">
        <v>0</v>
      </c>
      <c r="U20" s="1">
        <v>0</v>
      </c>
      <c r="V20" s="1">
        <v>1</v>
      </c>
      <c r="X20" s="1">
        <v>0</v>
      </c>
      <c r="Y20" s="1">
        <v>0</v>
      </c>
      <c r="Z20" s="1">
        <v>0</v>
      </c>
      <c r="AA20" s="1">
        <v>0</v>
      </c>
      <c r="AC20" s="1">
        <v>1</v>
      </c>
      <c r="AE20" s="1">
        <f t="shared" si="3"/>
        <v>0</v>
      </c>
      <c r="AG20" s="12">
        <f t="shared" si="4"/>
        <v>-1</v>
      </c>
    </row>
    <row r="21" spans="1:33" ht="12.75">
      <c r="A21" s="1">
        <v>43</v>
      </c>
      <c r="B21" s="1" t="s">
        <v>89</v>
      </c>
      <c r="C21" s="1">
        <v>0</v>
      </c>
      <c r="D21" s="1">
        <v>0</v>
      </c>
      <c r="E21" s="7" t="str">
        <f t="shared" si="0"/>
        <v>0</v>
      </c>
      <c r="G21" s="1">
        <v>0</v>
      </c>
      <c r="H21" s="1">
        <v>0</v>
      </c>
      <c r="I21" s="7" t="str">
        <f t="shared" si="1"/>
        <v>0</v>
      </c>
      <c r="K21" s="1">
        <v>0</v>
      </c>
      <c r="L21" s="1">
        <v>0</v>
      </c>
      <c r="M21" s="7" t="str">
        <f t="shared" si="2"/>
        <v>0</v>
      </c>
      <c r="O21" s="1">
        <v>0</v>
      </c>
      <c r="P21" s="1">
        <v>0</v>
      </c>
      <c r="R21" s="1">
        <v>0</v>
      </c>
      <c r="T21" s="1">
        <v>0</v>
      </c>
      <c r="U21" s="1">
        <v>0</v>
      </c>
      <c r="V21" s="1">
        <v>1</v>
      </c>
      <c r="X21" s="1">
        <v>0</v>
      </c>
      <c r="Y21" s="1">
        <v>0</v>
      </c>
      <c r="Z21" s="1">
        <v>0</v>
      </c>
      <c r="AA21" s="1">
        <v>0</v>
      </c>
      <c r="AC21" s="1">
        <v>1</v>
      </c>
      <c r="AE21" s="1">
        <f t="shared" si="3"/>
        <v>0</v>
      </c>
      <c r="AG21" s="12">
        <f t="shared" si="4"/>
        <v>-1</v>
      </c>
    </row>
    <row r="22" spans="1:33" ht="12.75">
      <c r="A22" s="1"/>
      <c r="B22" s="1"/>
      <c r="C22" s="1">
        <v>0</v>
      </c>
      <c r="D22" s="1">
        <v>0</v>
      </c>
      <c r="E22" s="7" t="str">
        <f t="shared" si="0"/>
        <v>0</v>
      </c>
      <c r="G22" s="1">
        <v>0</v>
      </c>
      <c r="H22" s="1">
        <v>0</v>
      </c>
      <c r="I22" s="7" t="str">
        <f t="shared" si="1"/>
        <v>0</v>
      </c>
      <c r="K22" s="1">
        <v>0</v>
      </c>
      <c r="L22" s="1">
        <v>0</v>
      </c>
      <c r="M22" s="7" t="str">
        <f t="shared" si="2"/>
        <v>0</v>
      </c>
      <c r="O22" s="1">
        <v>0</v>
      </c>
      <c r="P22" s="1">
        <v>0</v>
      </c>
      <c r="R22" s="1">
        <v>0</v>
      </c>
      <c r="T22" s="1">
        <v>0</v>
      </c>
      <c r="U22" s="1">
        <v>0</v>
      </c>
      <c r="V22" s="1">
        <v>0</v>
      </c>
      <c r="X22" s="1">
        <v>0</v>
      </c>
      <c r="Y22" s="1">
        <v>0</v>
      </c>
      <c r="Z22" s="1">
        <v>0</v>
      </c>
      <c r="AA22" s="1">
        <v>0</v>
      </c>
      <c r="AC22" s="1">
        <v>0</v>
      </c>
      <c r="AE22" s="1">
        <f t="shared" si="3"/>
        <v>0</v>
      </c>
      <c r="AG22" s="12">
        <f t="shared" si="4"/>
        <v>0</v>
      </c>
    </row>
    <row r="23" spans="1:33" ht="12.75">
      <c r="A23" s="1"/>
      <c r="B23" s="1"/>
      <c r="C23" s="1"/>
      <c r="D23" s="1"/>
      <c r="E23" s="7"/>
      <c r="G23" s="1"/>
      <c r="H23" s="1"/>
      <c r="I23" s="7"/>
      <c r="K23" s="1"/>
      <c r="L23" s="1"/>
      <c r="M23" s="7"/>
      <c r="O23" s="1"/>
      <c r="P23" s="1"/>
      <c r="R23" s="1"/>
      <c r="T23" s="1"/>
      <c r="U23" s="1"/>
      <c r="V23" s="1"/>
      <c r="X23" s="1"/>
      <c r="Y23" s="1"/>
      <c r="Z23" s="1"/>
      <c r="AA23" s="1"/>
      <c r="AC23" s="1"/>
      <c r="AE23" s="1"/>
      <c r="AG23" s="12"/>
    </row>
    <row r="24" spans="1:33" ht="12.75">
      <c r="A24" s="1"/>
      <c r="B24" s="1"/>
      <c r="C24" s="1"/>
      <c r="D24" s="1"/>
      <c r="E24" s="7"/>
      <c r="G24" s="1"/>
      <c r="H24" s="1"/>
      <c r="I24" s="7"/>
      <c r="K24" s="1"/>
      <c r="L24" s="1"/>
      <c r="M24" s="7"/>
      <c r="O24" s="1"/>
      <c r="P24" s="1"/>
      <c r="R24" s="1"/>
      <c r="T24" s="1"/>
      <c r="U24" s="1"/>
      <c r="V24" s="1"/>
      <c r="X24" s="1"/>
      <c r="Y24" s="1"/>
      <c r="Z24" s="1"/>
      <c r="AA24" s="1"/>
      <c r="AC24" s="1"/>
      <c r="AE24" s="1"/>
      <c r="AG24" s="12"/>
    </row>
    <row r="25" spans="1:33" ht="12.75">
      <c r="A25" s="1"/>
      <c r="B25" s="1"/>
      <c r="C25" s="1"/>
      <c r="D25" s="1"/>
      <c r="E25" s="7"/>
      <c r="G25" s="1"/>
      <c r="H25" s="1"/>
      <c r="I25" s="7"/>
      <c r="K25" s="1"/>
      <c r="L25" s="1"/>
      <c r="M25" s="7"/>
      <c r="O25" s="1"/>
      <c r="P25" s="1"/>
      <c r="R25" s="1"/>
      <c r="T25" s="1"/>
      <c r="U25" s="1"/>
      <c r="V25" s="1"/>
      <c r="X25" s="1"/>
      <c r="Y25" s="1"/>
      <c r="Z25" s="1"/>
      <c r="AA25" s="1"/>
      <c r="AC25" s="1"/>
      <c r="AE25" s="1"/>
      <c r="AG25" s="12"/>
    </row>
    <row r="26" spans="1:33" ht="12.75">
      <c r="A26" s="28" t="s">
        <v>7</v>
      </c>
      <c r="B26" s="29"/>
      <c r="C26" s="1"/>
      <c r="D26" s="1"/>
      <c r="E26" s="7"/>
      <c r="G26" s="1"/>
      <c r="H26" s="1"/>
      <c r="I26" s="7"/>
      <c r="K26" s="1"/>
      <c r="L26" s="1"/>
      <c r="M26" s="7"/>
      <c r="O26" s="1"/>
      <c r="P26" s="1"/>
      <c r="R26" s="1"/>
      <c r="T26" s="1"/>
      <c r="U26" s="1"/>
      <c r="V26" s="1"/>
      <c r="X26" s="1"/>
      <c r="Y26" s="1"/>
      <c r="Z26" s="1"/>
      <c r="AA26" s="1"/>
      <c r="AC26" s="1"/>
      <c r="AE26" s="1"/>
      <c r="AG26" s="12"/>
    </row>
    <row r="27" spans="1:33" ht="12.75">
      <c r="A27" s="28" t="s">
        <v>43</v>
      </c>
      <c r="B27" s="29"/>
      <c r="C27" s="1">
        <f>SUM(C9:C24)</f>
        <v>5</v>
      </c>
      <c r="D27" s="1">
        <f>SUM(D9:D24)</f>
        <v>13</v>
      </c>
      <c r="E27" s="7">
        <f t="shared" si="0"/>
        <v>0.38461538461538464</v>
      </c>
      <c r="G27" s="1">
        <f>SUM(G9:G24)</f>
        <v>13</v>
      </c>
      <c r="H27" s="1">
        <f>SUM(H9:H24)</f>
        <v>33</v>
      </c>
      <c r="I27" s="7">
        <f t="shared" si="1"/>
        <v>0.3939393939393939</v>
      </c>
      <c r="K27" s="1">
        <f>SUM(K9:K24)</f>
        <v>4</v>
      </c>
      <c r="L27" s="1">
        <f>SUM(L9:L24)</f>
        <v>7</v>
      </c>
      <c r="M27" s="7">
        <f t="shared" si="2"/>
        <v>0.5714285714285714</v>
      </c>
      <c r="O27" s="1">
        <f>SUM(O9:O24)</f>
        <v>6</v>
      </c>
      <c r="P27" s="1">
        <f>SUM(P9:P24)</f>
        <v>17</v>
      </c>
      <c r="R27" s="1">
        <f>SUM(R9:R24)</f>
        <v>18</v>
      </c>
      <c r="T27" s="1">
        <f>SUM(T9:T24)</f>
        <v>8</v>
      </c>
      <c r="U27" s="1">
        <f>SUM(U9:U24)</f>
        <v>3</v>
      </c>
      <c r="V27" s="1">
        <f>SUM(V9:V24)</f>
        <v>6</v>
      </c>
      <c r="X27" s="1">
        <f>SUM(X9:X24)</f>
        <v>10</v>
      </c>
      <c r="Y27" s="1">
        <f>SUM(Y9:Y24)</f>
        <v>8</v>
      </c>
      <c r="Z27" s="1">
        <f>SUM(Z9:Z24)</f>
        <v>1</v>
      </c>
      <c r="AA27" s="1">
        <f>SUM(AA9:AA24)</f>
        <v>1</v>
      </c>
      <c r="AC27" s="1"/>
      <c r="AE27" s="1">
        <f t="shared" si="3"/>
        <v>45</v>
      </c>
      <c r="AG27" s="12">
        <f t="shared" si="4"/>
        <v>40</v>
      </c>
    </row>
    <row r="28" spans="1:33" ht="12.75">
      <c r="A28" s="28" t="str">
        <f>C3</f>
        <v>O'Neil</v>
      </c>
      <c r="B28" s="29"/>
      <c r="C28" s="1">
        <v>11</v>
      </c>
      <c r="D28" s="1">
        <v>27</v>
      </c>
      <c r="E28" s="7">
        <f t="shared" si="0"/>
        <v>0.4074074074074074</v>
      </c>
      <c r="G28" s="1">
        <v>16</v>
      </c>
      <c r="H28" s="1">
        <v>30</v>
      </c>
      <c r="I28" s="7">
        <f t="shared" si="1"/>
        <v>0.5333333333333333</v>
      </c>
      <c r="K28" s="1">
        <v>12</v>
      </c>
      <c r="L28" s="1">
        <v>21</v>
      </c>
      <c r="M28" s="7">
        <f t="shared" si="2"/>
        <v>0.5714285714285714</v>
      </c>
      <c r="O28" s="1">
        <v>12</v>
      </c>
      <c r="P28" s="1">
        <v>25</v>
      </c>
      <c r="Q28" t="s">
        <v>33</v>
      </c>
      <c r="R28" s="1">
        <v>13</v>
      </c>
      <c r="T28" s="1">
        <v>6</v>
      </c>
      <c r="U28" s="1">
        <v>0</v>
      </c>
      <c r="V28" s="1">
        <v>0</v>
      </c>
      <c r="X28" s="1">
        <v>19</v>
      </c>
      <c r="Y28" s="1">
        <v>11</v>
      </c>
      <c r="Z28" s="1">
        <v>3</v>
      </c>
      <c r="AA28" s="1">
        <v>0</v>
      </c>
      <c r="AC28" s="1"/>
      <c r="AE28" s="1">
        <f t="shared" si="3"/>
        <v>77</v>
      </c>
      <c r="AG28" s="12">
        <f t="shared" si="4"/>
        <v>120</v>
      </c>
    </row>
  </sheetData>
  <sheetProtection/>
  <mergeCells count="19">
    <mergeCell ref="H1:V1"/>
    <mergeCell ref="AB2:AG2"/>
    <mergeCell ref="C3:G3"/>
    <mergeCell ref="X4:AA4"/>
    <mergeCell ref="A27:B27"/>
    <mergeCell ref="A28:B28"/>
    <mergeCell ref="AC7:AC8"/>
    <mergeCell ref="AE7:AE8"/>
    <mergeCell ref="X7:AA7"/>
    <mergeCell ref="R7:R8"/>
    <mergeCell ref="AG7:AG8"/>
    <mergeCell ref="A26:B26"/>
    <mergeCell ref="X5:AA5"/>
    <mergeCell ref="A7:B7"/>
    <mergeCell ref="C7:E7"/>
    <mergeCell ref="G7:I7"/>
    <mergeCell ref="T7:V7"/>
    <mergeCell ref="K7:M7"/>
    <mergeCell ref="O7:P7"/>
  </mergeCells>
  <printOptions/>
  <pageMargins left="0.25" right="0.25" top="1" bottom="1" header="0.5" footer="0.5"/>
  <pageSetup orientation="landscape" scale="99"/>
  <colBreaks count="1" manualBreakCount="1">
    <brk id="33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AG28"/>
  <sheetViews>
    <sheetView workbookViewId="0" topLeftCell="A1">
      <selection activeCell="C4" sqref="C4"/>
    </sheetView>
  </sheetViews>
  <sheetFormatPr defaultColWidth="11.00390625" defaultRowHeight="12.75"/>
  <cols>
    <col min="1" max="1" width="2.75390625" style="0" customWidth="1"/>
    <col min="2" max="2" width="16.75390625" style="0" customWidth="1"/>
    <col min="3" max="4" width="2.75390625" style="0" customWidth="1"/>
    <col min="5" max="5" width="4.625" style="0" customWidth="1"/>
    <col min="6" max="6" width="1.75390625" style="0" customWidth="1"/>
    <col min="7" max="8" width="2.75390625" style="0" customWidth="1"/>
    <col min="9" max="9" width="4.625" style="0" customWidth="1"/>
    <col min="10" max="10" width="1.75390625" style="0" customWidth="1"/>
    <col min="11" max="12" width="2.75390625" style="0" customWidth="1"/>
    <col min="13" max="13" width="4.625" style="0" customWidth="1"/>
    <col min="14" max="14" width="1.75390625" style="0" customWidth="1"/>
    <col min="15" max="16" width="2.75390625" style="0" customWidth="1"/>
    <col min="17" max="17" width="1.75390625" style="0" customWidth="1"/>
    <col min="18" max="18" width="2.75390625" style="0" customWidth="1"/>
    <col min="19" max="19" width="0.875" style="0" customWidth="1"/>
    <col min="20" max="22" width="2.75390625" style="0" customWidth="1"/>
    <col min="23" max="23" width="0.74609375" style="0" customWidth="1"/>
    <col min="24" max="27" width="2.75390625" style="0" customWidth="1"/>
    <col min="28" max="32" width="3.00390625" style="0" customWidth="1"/>
    <col min="33" max="33" width="5.75390625" style="0" customWidth="1"/>
  </cols>
  <sheetData>
    <row r="1" spans="8:22" ht="12.75">
      <c r="H1" s="26" t="s">
        <v>79</v>
      </c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</row>
    <row r="2" spans="2:33" ht="12.75">
      <c r="B2" t="s">
        <v>24</v>
      </c>
      <c r="AB2" s="34" t="s">
        <v>29</v>
      </c>
      <c r="AC2" s="43"/>
      <c r="AD2" s="43"/>
      <c r="AE2" s="43"/>
      <c r="AF2" s="43"/>
      <c r="AG2" s="44"/>
    </row>
    <row r="3" spans="2:33" ht="12.75">
      <c r="B3" t="s">
        <v>25</v>
      </c>
      <c r="C3" s="33" t="s">
        <v>61</v>
      </c>
      <c r="D3" s="33"/>
      <c r="E3" s="33"/>
      <c r="F3" s="33"/>
      <c r="G3" s="33"/>
      <c r="AB3" s="1">
        <v>1</v>
      </c>
      <c r="AC3" s="1">
        <v>2</v>
      </c>
      <c r="AD3" s="1">
        <v>3</v>
      </c>
      <c r="AE3" s="1">
        <v>4</v>
      </c>
      <c r="AF3" s="1" t="s">
        <v>27</v>
      </c>
      <c r="AG3" s="4" t="s">
        <v>28</v>
      </c>
    </row>
    <row r="4" spans="2:33" ht="12.75">
      <c r="B4" t="s">
        <v>26</v>
      </c>
      <c r="C4">
        <f>IF(AE27&gt;AE28,'O''Neil'!C4+1,'O''Neil'!C4+0)</f>
        <v>4</v>
      </c>
      <c r="D4" s="3" t="s">
        <v>30</v>
      </c>
      <c r="E4" s="9">
        <f>IF(AE27&lt;AE28,'O''Neil'!E4+1,'O''Neil'!E4+0)</f>
        <v>16</v>
      </c>
      <c r="F4" t="s">
        <v>31</v>
      </c>
      <c r="X4" s="35" t="s">
        <v>50</v>
      </c>
      <c r="Y4" s="35"/>
      <c r="Z4" s="35"/>
      <c r="AA4" s="36"/>
      <c r="AB4" s="1">
        <v>11</v>
      </c>
      <c r="AC4" s="1">
        <v>10</v>
      </c>
      <c r="AD4" s="1">
        <v>19</v>
      </c>
      <c r="AE4" s="1">
        <v>10</v>
      </c>
      <c r="AF4" s="1"/>
      <c r="AG4" s="1">
        <f>SUM(AB4:AF4)</f>
        <v>50</v>
      </c>
    </row>
    <row r="5" spans="3:33" ht="12.75">
      <c r="C5" s="6">
        <f>IF(AE27&gt;AE28,1,0)</f>
        <v>0</v>
      </c>
      <c r="E5" s="6">
        <f>IF(AE27&lt;AE28,1,0)</f>
        <v>1</v>
      </c>
      <c r="X5" s="35" t="str">
        <f>C3</f>
        <v>Creighton</v>
      </c>
      <c r="Y5" s="35"/>
      <c r="Z5" s="35"/>
      <c r="AA5" s="36"/>
      <c r="AB5" s="1">
        <v>16</v>
      </c>
      <c r="AC5" s="1">
        <v>13</v>
      </c>
      <c r="AD5" s="1">
        <v>9</v>
      </c>
      <c r="AE5" s="1">
        <v>22</v>
      </c>
      <c r="AF5" s="1"/>
      <c r="AG5" s="1">
        <f>SUM(AB5:AF5)</f>
        <v>60</v>
      </c>
    </row>
    <row r="7" spans="1:33" ht="12.75">
      <c r="A7" s="28" t="s">
        <v>0</v>
      </c>
      <c r="B7" s="29"/>
      <c r="C7" s="28" t="s">
        <v>1</v>
      </c>
      <c r="D7" s="32"/>
      <c r="E7" s="39"/>
      <c r="G7" s="28" t="s">
        <v>8</v>
      </c>
      <c r="H7" s="32"/>
      <c r="I7" s="29"/>
      <c r="K7" s="40" t="s">
        <v>14</v>
      </c>
      <c r="L7" s="41"/>
      <c r="M7" s="42"/>
      <c r="O7" s="28" t="s">
        <v>9</v>
      </c>
      <c r="P7" s="29"/>
      <c r="R7" s="37" t="s">
        <v>12</v>
      </c>
      <c r="T7" s="40" t="s">
        <v>13</v>
      </c>
      <c r="U7" s="41"/>
      <c r="V7" s="42"/>
      <c r="X7" s="28" t="s">
        <v>17</v>
      </c>
      <c r="Y7" s="32"/>
      <c r="Z7" s="32"/>
      <c r="AA7" s="29"/>
      <c r="AC7" s="37" t="s">
        <v>21</v>
      </c>
      <c r="AE7" s="37" t="s">
        <v>22</v>
      </c>
      <c r="AG7" s="37" t="s">
        <v>23</v>
      </c>
    </row>
    <row r="8" spans="1:33" ht="12.75">
      <c r="A8" s="2" t="s">
        <v>6</v>
      </c>
      <c r="B8" s="2" t="s">
        <v>5</v>
      </c>
      <c r="C8" s="2" t="s">
        <v>2</v>
      </c>
      <c r="D8" s="2" t="s">
        <v>3</v>
      </c>
      <c r="E8" s="2" t="s">
        <v>4</v>
      </c>
      <c r="G8" s="2" t="s">
        <v>2</v>
      </c>
      <c r="H8" s="2" t="s">
        <v>3</v>
      </c>
      <c r="I8" s="2" t="s">
        <v>4</v>
      </c>
      <c r="K8" s="2" t="s">
        <v>2</v>
      </c>
      <c r="L8" s="2" t="s">
        <v>3</v>
      </c>
      <c r="M8" s="2" t="s">
        <v>4</v>
      </c>
      <c r="O8" s="2" t="s">
        <v>10</v>
      </c>
      <c r="P8" s="2" t="s">
        <v>11</v>
      </c>
      <c r="R8" s="38"/>
      <c r="T8" s="2" t="s">
        <v>15</v>
      </c>
      <c r="U8" s="2" t="s">
        <v>16</v>
      </c>
      <c r="V8" s="2" t="s">
        <v>12</v>
      </c>
      <c r="X8" s="2" t="s">
        <v>3</v>
      </c>
      <c r="Y8" s="2" t="s">
        <v>18</v>
      </c>
      <c r="Z8" s="2" t="s">
        <v>19</v>
      </c>
      <c r="AA8" s="2" t="s">
        <v>20</v>
      </c>
      <c r="AC8" s="38"/>
      <c r="AE8" s="38"/>
      <c r="AG8" s="38"/>
    </row>
    <row r="9" spans="1:33" ht="12.75">
      <c r="A9" s="1">
        <v>11</v>
      </c>
      <c r="B9" s="1" t="s">
        <v>66</v>
      </c>
      <c r="C9" s="1">
        <v>3</v>
      </c>
      <c r="D9" s="1">
        <v>8</v>
      </c>
      <c r="E9" s="7">
        <f>IF(D9=0,"0",(C9/D9))</f>
        <v>0.375</v>
      </c>
      <c r="G9" s="1">
        <v>1</v>
      </c>
      <c r="H9" s="1">
        <v>6</v>
      </c>
      <c r="I9" s="7">
        <f>IF(H9=0,"0",(G9/H9))</f>
        <v>0.16666666666666666</v>
      </c>
      <c r="K9" s="1">
        <v>0</v>
      </c>
      <c r="L9" s="1">
        <v>2</v>
      </c>
      <c r="M9" s="7">
        <f>IF(L9=0,"0",(K9/L9))</f>
        <v>0</v>
      </c>
      <c r="O9" s="1">
        <v>2</v>
      </c>
      <c r="P9" s="1">
        <v>3</v>
      </c>
      <c r="R9" s="1">
        <v>5</v>
      </c>
      <c r="T9" s="1">
        <v>0</v>
      </c>
      <c r="U9" s="1">
        <v>1</v>
      </c>
      <c r="V9" s="1">
        <v>0</v>
      </c>
      <c r="X9" s="1">
        <v>0</v>
      </c>
      <c r="Y9" s="1">
        <v>1</v>
      </c>
      <c r="Z9" s="1">
        <v>1</v>
      </c>
      <c r="AA9" s="1">
        <v>0</v>
      </c>
      <c r="AC9" s="1">
        <v>4</v>
      </c>
      <c r="AE9" s="1">
        <f>(C9*3)+(G9*2)+K9</f>
        <v>11</v>
      </c>
      <c r="AG9" s="12">
        <f>C9-D9+G9-H9+K9-L9+(O9*2)+P9-R9-T9-U9-V9+(X9*2)+Y9+Z9+(AA9*3)+AE9</f>
        <v>2</v>
      </c>
    </row>
    <row r="10" spans="1:33" ht="12.75">
      <c r="A10" s="1">
        <v>15</v>
      </c>
      <c r="B10" s="1" t="s">
        <v>67</v>
      </c>
      <c r="C10" s="1">
        <v>1</v>
      </c>
      <c r="D10" s="1">
        <v>6</v>
      </c>
      <c r="E10" s="7">
        <f aca="true" t="shared" si="0" ref="E10:E28">IF(D10=0,"0",(C10/D10))</f>
        <v>0.16666666666666666</v>
      </c>
      <c r="G10" s="1">
        <v>3</v>
      </c>
      <c r="H10" s="1">
        <v>6</v>
      </c>
      <c r="I10" s="7">
        <f aca="true" t="shared" si="1" ref="I10:I28">IF(H10=0,"0",(G10/H10))</f>
        <v>0.5</v>
      </c>
      <c r="K10" s="1">
        <v>2</v>
      </c>
      <c r="L10" s="1">
        <v>4</v>
      </c>
      <c r="M10" s="7">
        <f aca="true" t="shared" si="2" ref="M10:M28">IF(L10=0,"0",(K10/L10))</f>
        <v>0.5</v>
      </c>
      <c r="O10" s="1">
        <v>1</v>
      </c>
      <c r="P10" s="1">
        <v>4</v>
      </c>
      <c r="R10" s="1">
        <v>2</v>
      </c>
      <c r="T10" s="1">
        <v>1</v>
      </c>
      <c r="U10" s="1">
        <v>0</v>
      </c>
      <c r="V10" s="1">
        <v>1</v>
      </c>
      <c r="X10" s="1">
        <v>1</v>
      </c>
      <c r="Y10" s="1">
        <v>1</v>
      </c>
      <c r="Z10" s="1">
        <v>2</v>
      </c>
      <c r="AA10" s="1">
        <v>0</v>
      </c>
      <c r="AC10" s="1">
        <v>4</v>
      </c>
      <c r="AE10" s="1">
        <f aca="true" t="shared" si="3" ref="AE10:AE28">(C10*3)+(G10*2)+K10</f>
        <v>11</v>
      </c>
      <c r="AG10" s="12">
        <f aca="true" t="shared" si="4" ref="AG10:AG28">C10-D10+G10-H10+K10-L10+(O10*2)+P10-R10-T10-U10-V10+(X10*2)+Y10+Z10+(AA10*3)+AE10</f>
        <v>8</v>
      </c>
    </row>
    <row r="11" spans="1:33" ht="12.75">
      <c r="A11" s="1">
        <v>21</v>
      </c>
      <c r="B11" s="1" t="s">
        <v>68</v>
      </c>
      <c r="C11" s="1">
        <v>0</v>
      </c>
      <c r="D11" s="1">
        <v>1</v>
      </c>
      <c r="E11" s="7">
        <f t="shared" si="0"/>
        <v>0</v>
      </c>
      <c r="G11" s="1">
        <v>2</v>
      </c>
      <c r="H11" s="1">
        <v>4</v>
      </c>
      <c r="I11" s="7">
        <f t="shared" si="1"/>
        <v>0.5</v>
      </c>
      <c r="K11" s="1">
        <v>10</v>
      </c>
      <c r="L11" s="1">
        <v>13</v>
      </c>
      <c r="M11" s="7">
        <f t="shared" si="2"/>
        <v>0.7692307692307693</v>
      </c>
      <c r="O11" s="1">
        <v>1</v>
      </c>
      <c r="P11" s="1">
        <v>3</v>
      </c>
      <c r="R11" s="1">
        <v>4</v>
      </c>
      <c r="T11" s="1">
        <v>1</v>
      </c>
      <c r="U11" s="1">
        <v>1</v>
      </c>
      <c r="V11" s="1">
        <v>0</v>
      </c>
      <c r="X11" s="1">
        <v>2</v>
      </c>
      <c r="Y11" s="1">
        <v>3</v>
      </c>
      <c r="Z11" s="1">
        <v>0</v>
      </c>
      <c r="AA11" s="1">
        <v>0</v>
      </c>
      <c r="AC11" s="1">
        <v>4</v>
      </c>
      <c r="AE11" s="1">
        <f t="shared" si="3"/>
        <v>14</v>
      </c>
      <c r="AG11" s="12">
        <f t="shared" si="4"/>
        <v>14</v>
      </c>
    </row>
    <row r="12" spans="1:33" ht="12.75">
      <c r="A12" s="1">
        <v>23</v>
      </c>
      <c r="B12" s="1" t="s">
        <v>69</v>
      </c>
      <c r="C12" s="1">
        <v>0</v>
      </c>
      <c r="D12" s="1">
        <v>0</v>
      </c>
      <c r="E12" s="7" t="str">
        <f t="shared" si="0"/>
        <v>0</v>
      </c>
      <c r="G12" s="1">
        <v>1</v>
      </c>
      <c r="H12" s="1">
        <v>9</v>
      </c>
      <c r="I12" s="7">
        <f t="shared" si="1"/>
        <v>0.1111111111111111</v>
      </c>
      <c r="K12" s="1">
        <v>0</v>
      </c>
      <c r="L12" s="1">
        <v>0</v>
      </c>
      <c r="M12" s="7" t="str">
        <f t="shared" si="2"/>
        <v>0</v>
      </c>
      <c r="O12" s="1">
        <v>2</v>
      </c>
      <c r="P12" s="1">
        <v>7</v>
      </c>
      <c r="R12" s="1">
        <v>5</v>
      </c>
      <c r="T12" s="1">
        <v>0</v>
      </c>
      <c r="U12" s="1">
        <v>0</v>
      </c>
      <c r="V12" s="1">
        <v>0</v>
      </c>
      <c r="X12" s="1">
        <v>0</v>
      </c>
      <c r="Y12" s="1">
        <v>2</v>
      </c>
      <c r="Z12" s="1">
        <v>0</v>
      </c>
      <c r="AA12" s="1">
        <v>0</v>
      </c>
      <c r="AC12" s="1">
        <v>4</v>
      </c>
      <c r="AE12" s="1">
        <f t="shared" si="3"/>
        <v>2</v>
      </c>
      <c r="AG12" s="12">
        <f t="shared" si="4"/>
        <v>2</v>
      </c>
    </row>
    <row r="13" spans="1:33" ht="12.75">
      <c r="A13" s="1">
        <v>25</v>
      </c>
      <c r="B13" s="1" t="s">
        <v>70</v>
      </c>
      <c r="C13" s="1">
        <v>0</v>
      </c>
      <c r="D13" s="1">
        <v>3</v>
      </c>
      <c r="E13" s="7">
        <f t="shared" si="0"/>
        <v>0</v>
      </c>
      <c r="G13" s="1">
        <v>1</v>
      </c>
      <c r="H13" s="1">
        <v>7</v>
      </c>
      <c r="I13" s="7">
        <f t="shared" si="1"/>
        <v>0.14285714285714285</v>
      </c>
      <c r="K13" s="1">
        <v>1</v>
      </c>
      <c r="L13" s="1">
        <v>2</v>
      </c>
      <c r="M13" s="7">
        <f t="shared" si="2"/>
        <v>0.5</v>
      </c>
      <c r="O13" s="1">
        <v>5</v>
      </c>
      <c r="P13" s="1">
        <v>0</v>
      </c>
      <c r="R13" s="1">
        <v>1</v>
      </c>
      <c r="T13" s="1">
        <v>1</v>
      </c>
      <c r="U13" s="1">
        <v>0</v>
      </c>
      <c r="V13" s="1">
        <v>1</v>
      </c>
      <c r="X13" s="1">
        <v>0</v>
      </c>
      <c r="Y13" s="1">
        <v>1</v>
      </c>
      <c r="Z13" s="1">
        <v>0</v>
      </c>
      <c r="AA13" s="1">
        <v>0</v>
      </c>
      <c r="AC13" s="1">
        <v>4</v>
      </c>
      <c r="AE13" s="1">
        <f t="shared" si="3"/>
        <v>3</v>
      </c>
      <c r="AG13" s="12">
        <f t="shared" si="4"/>
        <v>1</v>
      </c>
    </row>
    <row r="14" spans="1:33" ht="12.75">
      <c r="A14" s="1">
        <v>31</v>
      </c>
      <c r="B14" s="1" t="s">
        <v>76</v>
      </c>
      <c r="C14" s="1">
        <v>0</v>
      </c>
      <c r="D14" s="1">
        <v>0</v>
      </c>
      <c r="E14" s="7" t="str">
        <f t="shared" si="0"/>
        <v>0</v>
      </c>
      <c r="G14" s="1">
        <v>0</v>
      </c>
      <c r="H14" s="1">
        <v>0</v>
      </c>
      <c r="I14" s="7" t="str">
        <f t="shared" si="1"/>
        <v>0</v>
      </c>
      <c r="K14" s="1">
        <v>0</v>
      </c>
      <c r="L14" s="1">
        <v>0</v>
      </c>
      <c r="M14" s="7" t="str">
        <f t="shared" si="2"/>
        <v>0</v>
      </c>
      <c r="O14" s="1">
        <v>0</v>
      </c>
      <c r="P14" s="1">
        <v>0</v>
      </c>
      <c r="R14" s="1">
        <v>0</v>
      </c>
      <c r="T14" s="1">
        <v>0</v>
      </c>
      <c r="U14" s="1">
        <v>0</v>
      </c>
      <c r="V14" s="1">
        <v>0</v>
      </c>
      <c r="X14" s="1">
        <v>0</v>
      </c>
      <c r="Y14" s="1">
        <v>0</v>
      </c>
      <c r="Z14" s="1">
        <v>0</v>
      </c>
      <c r="AA14" s="1">
        <v>0</v>
      </c>
      <c r="AC14" s="1">
        <v>1</v>
      </c>
      <c r="AE14" s="1">
        <f t="shared" si="3"/>
        <v>0</v>
      </c>
      <c r="AG14" s="12">
        <f t="shared" si="4"/>
        <v>0</v>
      </c>
    </row>
    <row r="15" spans="1:33" ht="12.75">
      <c r="A15" s="1">
        <v>41</v>
      </c>
      <c r="B15" s="19" t="s">
        <v>71</v>
      </c>
      <c r="C15" s="1">
        <v>0</v>
      </c>
      <c r="D15" s="1">
        <v>0</v>
      </c>
      <c r="E15" s="7">
        <v>0</v>
      </c>
      <c r="G15" s="1">
        <v>2</v>
      </c>
      <c r="H15" s="1">
        <v>11</v>
      </c>
      <c r="I15" s="7">
        <f t="shared" si="1"/>
        <v>0.18181818181818182</v>
      </c>
      <c r="K15" s="1">
        <v>0</v>
      </c>
      <c r="L15" s="1">
        <v>0</v>
      </c>
      <c r="M15" s="7" t="str">
        <f t="shared" si="2"/>
        <v>0</v>
      </c>
      <c r="O15" s="1">
        <v>5</v>
      </c>
      <c r="P15" s="1">
        <v>1</v>
      </c>
      <c r="R15" s="1">
        <v>3</v>
      </c>
      <c r="T15" s="1">
        <v>1</v>
      </c>
      <c r="U15" s="1">
        <v>0</v>
      </c>
      <c r="V15" s="1">
        <v>0</v>
      </c>
      <c r="X15" s="1">
        <v>1</v>
      </c>
      <c r="Y15" s="1">
        <v>0</v>
      </c>
      <c r="Z15" s="1">
        <v>1</v>
      </c>
      <c r="AA15" s="1">
        <v>0</v>
      </c>
      <c r="AC15" s="1">
        <v>4</v>
      </c>
      <c r="AE15" s="1">
        <f t="shared" si="3"/>
        <v>4</v>
      </c>
      <c r="AG15" s="12">
        <f t="shared" si="4"/>
        <v>5</v>
      </c>
    </row>
    <row r="16" spans="1:33" ht="12.75">
      <c r="A16" s="1">
        <v>45</v>
      </c>
      <c r="B16" s="1" t="s">
        <v>72</v>
      </c>
      <c r="C16" s="1">
        <v>0</v>
      </c>
      <c r="D16" s="1">
        <v>0</v>
      </c>
      <c r="E16" s="7" t="str">
        <f t="shared" si="0"/>
        <v>0</v>
      </c>
      <c r="G16" s="1">
        <v>0</v>
      </c>
      <c r="H16" s="1">
        <v>0</v>
      </c>
      <c r="I16" s="7" t="str">
        <f t="shared" si="1"/>
        <v>0</v>
      </c>
      <c r="K16" s="1">
        <v>0</v>
      </c>
      <c r="L16" s="1">
        <v>0</v>
      </c>
      <c r="M16" s="7" t="str">
        <f t="shared" si="2"/>
        <v>0</v>
      </c>
      <c r="O16" s="1">
        <v>0</v>
      </c>
      <c r="P16" s="1">
        <v>0</v>
      </c>
      <c r="R16" s="1">
        <v>0</v>
      </c>
      <c r="T16" s="1">
        <v>0</v>
      </c>
      <c r="U16" s="1">
        <v>0</v>
      </c>
      <c r="V16" s="1">
        <v>0</v>
      </c>
      <c r="X16" s="1">
        <v>0</v>
      </c>
      <c r="Y16" s="1">
        <v>0</v>
      </c>
      <c r="Z16" s="1">
        <v>0</v>
      </c>
      <c r="AA16" s="1">
        <v>0</v>
      </c>
      <c r="AC16" s="1">
        <v>0</v>
      </c>
      <c r="AE16" s="1">
        <f t="shared" si="3"/>
        <v>0</v>
      </c>
      <c r="AG16" s="12">
        <f t="shared" si="4"/>
        <v>0</v>
      </c>
    </row>
    <row r="17" spans="1:33" ht="12.75">
      <c r="A17" s="1">
        <v>51</v>
      </c>
      <c r="B17" s="1" t="s">
        <v>73</v>
      </c>
      <c r="C17" s="1">
        <v>0</v>
      </c>
      <c r="D17" s="1">
        <v>0</v>
      </c>
      <c r="E17" s="7" t="str">
        <f t="shared" si="0"/>
        <v>0</v>
      </c>
      <c r="G17" s="1">
        <v>0</v>
      </c>
      <c r="H17" s="1">
        <v>0</v>
      </c>
      <c r="I17" s="7" t="str">
        <f t="shared" si="1"/>
        <v>0</v>
      </c>
      <c r="K17" s="1">
        <v>0</v>
      </c>
      <c r="L17" s="1">
        <v>0</v>
      </c>
      <c r="M17" s="7" t="str">
        <f t="shared" si="2"/>
        <v>0</v>
      </c>
      <c r="O17" s="1">
        <v>0</v>
      </c>
      <c r="P17" s="1">
        <v>0</v>
      </c>
      <c r="R17" s="1">
        <v>0</v>
      </c>
      <c r="T17" s="1">
        <v>0</v>
      </c>
      <c r="U17" s="1">
        <v>0</v>
      </c>
      <c r="V17" s="1">
        <v>0</v>
      </c>
      <c r="X17" s="1">
        <v>0</v>
      </c>
      <c r="Y17" s="1">
        <v>0</v>
      </c>
      <c r="Z17" s="1">
        <v>0</v>
      </c>
      <c r="AA17" s="1">
        <v>0</v>
      </c>
      <c r="AC17" s="1">
        <v>0</v>
      </c>
      <c r="AE17" s="1">
        <f t="shared" si="3"/>
        <v>0</v>
      </c>
      <c r="AG17" s="12">
        <f t="shared" si="4"/>
        <v>0</v>
      </c>
    </row>
    <row r="18" spans="1:33" ht="12.75">
      <c r="A18" s="1">
        <v>53</v>
      </c>
      <c r="B18" s="1" t="s">
        <v>74</v>
      </c>
      <c r="C18" s="1">
        <v>0</v>
      </c>
      <c r="D18" s="1">
        <v>0</v>
      </c>
      <c r="E18" s="7" t="str">
        <f t="shared" si="0"/>
        <v>0</v>
      </c>
      <c r="G18" s="1">
        <v>0</v>
      </c>
      <c r="H18" s="1">
        <v>0</v>
      </c>
      <c r="I18" s="7" t="str">
        <f t="shared" si="1"/>
        <v>0</v>
      </c>
      <c r="K18" s="1">
        <v>0</v>
      </c>
      <c r="L18" s="1">
        <v>0</v>
      </c>
      <c r="M18" s="7" t="str">
        <f t="shared" si="2"/>
        <v>0</v>
      </c>
      <c r="O18" s="1">
        <v>1</v>
      </c>
      <c r="P18" s="1">
        <v>1</v>
      </c>
      <c r="R18" s="1">
        <v>1</v>
      </c>
      <c r="T18" s="1">
        <v>0</v>
      </c>
      <c r="U18" s="1">
        <v>0</v>
      </c>
      <c r="V18" s="1">
        <v>0</v>
      </c>
      <c r="X18" s="1">
        <v>1</v>
      </c>
      <c r="Y18" s="1">
        <v>0</v>
      </c>
      <c r="Z18" s="1">
        <v>0</v>
      </c>
      <c r="AA18" s="1">
        <v>0</v>
      </c>
      <c r="AC18" s="1">
        <v>3</v>
      </c>
      <c r="AE18" s="1">
        <f t="shared" si="3"/>
        <v>0</v>
      </c>
      <c r="AG18" s="12">
        <f t="shared" si="4"/>
        <v>4</v>
      </c>
    </row>
    <row r="19" spans="1:33" ht="12.75">
      <c r="A19" s="1">
        <v>55</v>
      </c>
      <c r="B19" s="4" t="s">
        <v>75</v>
      </c>
      <c r="C19" s="1">
        <v>0</v>
      </c>
      <c r="D19" s="1">
        <v>0</v>
      </c>
      <c r="E19" s="7" t="str">
        <f t="shared" si="0"/>
        <v>0</v>
      </c>
      <c r="G19" s="1">
        <v>2</v>
      </c>
      <c r="H19" s="1">
        <v>6</v>
      </c>
      <c r="I19" s="7">
        <f t="shared" si="1"/>
        <v>0.3333333333333333</v>
      </c>
      <c r="K19" s="1">
        <v>1</v>
      </c>
      <c r="L19" s="1">
        <v>1</v>
      </c>
      <c r="M19" s="7">
        <f t="shared" si="2"/>
        <v>1</v>
      </c>
      <c r="O19" s="1">
        <v>2</v>
      </c>
      <c r="P19" s="1">
        <v>3</v>
      </c>
      <c r="R19" s="1">
        <v>4</v>
      </c>
      <c r="T19" s="1">
        <v>0</v>
      </c>
      <c r="U19" s="1">
        <v>0</v>
      </c>
      <c r="V19" s="1">
        <v>0</v>
      </c>
      <c r="X19" s="1">
        <v>0</v>
      </c>
      <c r="Y19" s="1">
        <v>2</v>
      </c>
      <c r="Z19" s="1">
        <v>0</v>
      </c>
      <c r="AA19" s="1">
        <v>0</v>
      </c>
      <c r="AC19" s="1">
        <v>4</v>
      </c>
      <c r="AE19" s="1">
        <f t="shared" si="3"/>
        <v>5</v>
      </c>
      <c r="AG19" s="12">
        <f t="shared" si="4"/>
        <v>6</v>
      </c>
    </row>
    <row r="20" spans="1:33" ht="12.75">
      <c r="A20" s="1">
        <v>33</v>
      </c>
      <c r="B20" s="1" t="s">
        <v>88</v>
      </c>
      <c r="C20" s="1">
        <v>0</v>
      </c>
      <c r="D20" s="1">
        <v>0</v>
      </c>
      <c r="E20" s="7" t="str">
        <f t="shared" si="0"/>
        <v>0</v>
      </c>
      <c r="G20" s="1">
        <v>0</v>
      </c>
      <c r="H20" s="1">
        <v>0</v>
      </c>
      <c r="I20" s="7" t="str">
        <f t="shared" si="1"/>
        <v>0</v>
      </c>
      <c r="K20" s="1">
        <v>0</v>
      </c>
      <c r="L20" s="1">
        <v>0</v>
      </c>
      <c r="M20" s="7" t="str">
        <f t="shared" si="2"/>
        <v>0</v>
      </c>
      <c r="O20" s="1">
        <v>0</v>
      </c>
      <c r="P20" s="1">
        <v>0</v>
      </c>
      <c r="R20" s="1">
        <v>1</v>
      </c>
      <c r="T20" s="1">
        <v>0</v>
      </c>
      <c r="U20" s="1">
        <v>0</v>
      </c>
      <c r="V20" s="1">
        <v>0</v>
      </c>
      <c r="X20" s="1">
        <v>0</v>
      </c>
      <c r="Y20" s="1">
        <v>0</v>
      </c>
      <c r="Z20" s="1">
        <v>0</v>
      </c>
      <c r="AA20" s="1">
        <v>0</v>
      </c>
      <c r="AC20" s="1">
        <v>1</v>
      </c>
      <c r="AE20" s="1">
        <f t="shared" si="3"/>
        <v>0</v>
      </c>
      <c r="AG20" s="12">
        <f t="shared" si="4"/>
        <v>-1</v>
      </c>
    </row>
    <row r="21" spans="1:33" ht="12.75">
      <c r="A21" s="1">
        <v>43</v>
      </c>
      <c r="B21" s="1" t="s">
        <v>89</v>
      </c>
      <c r="C21" s="1">
        <v>0</v>
      </c>
      <c r="D21" s="1">
        <v>0</v>
      </c>
      <c r="E21" s="7" t="str">
        <f t="shared" si="0"/>
        <v>0</v>
      </c>
      <c r="G21" s="1">
        <v>0</v>
      </c>
      <c r="H21" s="1">
        <v>0</v>
      </c>
      <c r="I21" s="7" t="str">
        <f t="shared" si="1"/>
        <v>0</v>
      </c>
      <c r="K21" s="1">
        <v>0</v>
      </c>
      <c r="L21" s="1">
        <v>0</v>
      </c>
      <c r="M21" s="7" t="str">
        <f t="shared" si="2"/>
        <v>0</v>
      </c>
      <c r="O21" s="1">
        <v>0</v>
      </c>
      <c r="P21" s="1">
        <v>0</v>
      </c>
      <c r="R21" s="1">
        <v>0</v>
      </c>
      <c r="T21" s="1">
        <v>0</v>
      </c>
      <c r="U21" s="1">
        <v>0</v>
      </c>
      <c r="V21" s="1">
        <v>0</v>
      </c>
      <c r="X21" s="1">
        <v>0</v>
      </c>
      <c r="Y21" s="1">
        <v>0</v>
      </c>
      <c r="Z21" s="1">
        <v>0</v>
      </c>
      <c r="AA21" s="1">
        <v>0</v>
      </c>
      <c r="AC21" s="1">
        <v>0</v>
      </c>
      <c r="AE21" s="1">
        <f t="shared" si="3"/>
        <v>0</v>
      </c>
      <c r="AG21" s="12">
        <f t="shared" si="4"/>
        <v>0</v>
      </c>
    </row>
    <row r="22" spans="1:33" ht="12.75">
      <c r="A22" s="1"/>
      <c r="B22" s="1"/>
      <c r="C22" s="1">
        <v>0</v>
      </c>
      <c r="D22" s="1">
        <v>0</v>
      </c>
      <c r="E22" s="7" t="str">
        <f t="shared" si="0"/>
        <v>0</v>
      </c>
      <c r="G22" s="1">
        <v>0</v>
      </c>
      <c r="H22" s="1">
        <v>0</v>
      </c>
      <c r="I22" s="7" t="str">
        <f t="shared" si="1"/>
        <v>0</v>
      </c>
      <c r="K22" s="1">
        <v>0</v>
      </c>
      <c r="L22" s="1">
        <v>0</v>
      </c>
      <c r="M22" s="7" t="str">
        <f t="shared" si="2"/>
        <v>0</v>
      </c>
      <c r="O22" s="1">
        <v>0</v>
      </c>
      <c r="P22" s="1">
        <v>0</v>
      </c>
      <c r="R22" s="1">
        <v>0</v>
      </c>
      <c r="T22" s="1">
        <v>0</v>
      </c>
      <c r="U22" s="1">
        <v>0</v>
      </c>
      <c r="V22" s="1">
        <v>0</v>
      </c>
      <c r="X22" s="1">
        <v>0</v>
      </c>
      <c r="Y22" s="1">
        <v>0</v>
      </c>
      <c r="Z22" s="1">
        <v>0</v>
      </c>
      <c r="AA22" s="1">
        <v>0</v>
      </c>
      <c r="AC22" s="1">
        <v>0</v>
      </c>
      <c r="AE22" s="1">
        <f t="shared" si="3"/>
        <v>0</v>
      </c>
      <c r="AG22" s="12">
        <f t="shared" si="4"/>
        <v>0</v>
      </c>
    </row>
    <row r="23" spans="1:33" ht="12.75">
      <c r="A23" s="1"/>
      <c r="B23" s="1"/>
      <c r="C23" s="1"/>
      <c r="D23" s="1"/>
      <c r="E23" s="7"/>
      <c r="G23" s="1"/>
      <c r="H23" s="1"/>
      <c r="I23" s="7"/>
      <c r="K23" s="1"/>
      <c r="L23" s="1"/>
      <c r="M23" s="7"/>
      <c r="O23" s="1"/>
      <c r="P23" s="1"/>
      <c r="R23" s="1"/>
      <c r="T23" s="1"/>
      <c r="U23" s="1"/>
      <c r="V23" s="1"/>
      <c r="X23" s="1"/>
      <c r="Y23" s="1"/>
      <c r="Z23" s="1"/>
      <c r="AA23" s="1"/>
      <c r="AC23" s="1"/>
      <c r="AE23" s="1"/>
      <c r="AG23" s="12"/>
    </row>
    <row r="24" spans="1:33" ht="12.75">
      <c r="A24" s="1"/>
      <c r="B24" s="1"/>
      <c r="C24" s="1"/>
      <c r="D24" s="1"/>
      <c r="E24" s="7"/>
      <c r="G24" s="1"/>
      <c r="H24" s="1"/>
      <c r="I24" s="7"/>
      <c r="K24" s="1"/>
      <c r="L24" s="1"/>
      <c r="M24" s="7"/>
      <c r="O24" s="1"/>
      <c r="P24" s="1"/>
      <c r="R24" s="1"/>
      <c r="T24" s="1"/>
      <c r="U24" s="1"/>
      <c r="V24" s="1"/>
      <c r="X24" s="1"/>
      <c r="Y24" s="1"/>
      <c r="Z24" s="1"/>
      <c r="AA24" s="1"/>
      <c r="AC24" s="1"/>
      <c r="AE24" s="1"/>
      <c r="AG24" s="12"/>
    </row>
    <row r="25" spans="1:33" ht="12.75">
      <c r="A25" s="1"/>
      <c r="B25" s="1"/>
      <c r="C25" s="1"/>
      <c r="D25" s="1"/>
      <c r="E25" s="7"/>
      <c r="G25" s="1"/>
      <c r="H25" s="1"/>
      <c r="I25" s="7"/>
      <c r="K25" s="1"/>
      <c r="L25" s="1"/>
      <c r="M25" s="7"/>
      <c r="O25" s="1"/>
      <c r="P25" s="1"/>
      <c r="R25" s="1"/>
      <c r="T25" s="1"/>
      <c r="U25" s="1"/>
      <c r="V25" s="1"/>
      <c r="X25" s="1"/>
      <c r="Y25" s="1"/>
      <c r="Z25" s="1"/>
      <c r="AA25" s="1"/>
      <c r="AC25" s="1"/>
      <c r="AE25" s="1"/>
      <c r="AG25" s="12"/>
    </row>
    <row r="26" spans="1:33" ht="12.75">
      <c r="A26" s="28" t="s">
        <v>7</v>
      </c>
      <c r="B26" s="29"/>
      <c r="C26" s="1"/>
      <c r="D26" s="1"/>
      <c r="E26" s="7"/>
      <c r="G26" s="1"/>
      <c r="H26" s="1"/>
      <c r="I26" s="7"/>
      <c r="K26" s="1"/>
      <c r="L26" s="1"/>
      <c r="M26" s="7"/>
      <c r="O26" s="1"/>
      <c r="P26" s="1"/>
      <c r="R26" s="1"/>
      <c r="T26" s="1"/>
      <c r="U26" s="1"/>
      <c r="V26" s="1"/>
      <c r="X26" s="1"/>
      <c r="Y26" s="1"/>
      <c r="Z26" s="1"/>
      <c r="AA26" s="1"/>
      <c r="AC26" s="1"/>
      <c r="AE26" s="1"/>
      <c r="AG26" s="12"/>
    </row>
    <row r="27" spans="1:33" ht="12.75">
      <c r="A27" s="28" t="s">
        <v>50</v>
      </c>
      <c r="B27" s="29"/>
      <c r="C27" s="1">
        <f>SUM(C9:C24)</f>
        <v>4</v>
      </c>
      <c r="D27" s="1">
        <f>SUM(D9:D24)</f>
        <v>18</v>
      </c>
      <c r="E27" s="7">
        <f t="shared" si="0"/>
        <v>0.2222222222222222</v>
      </c>
      <c r="G27" s="1">
        <f>SUM(G9:G24)</f>
        <v>12</v>
      </c>
      <c r="H27" s="1">
        <f>SUM(H9:H24)</f>
        <v>49</v>
      </c>
      <c r="I27" s="7">
        <f t="shared" si="1"/>
        <v>0.24489795918367346</v>
      </c>
      <c r="K27" s="1">
        <f>SUM(K9:K24)</f>
        <v>14</v>
      </c>
      <c r="L27" s="1">
        <f>SUM(L9:L24)</f>
        <v>22</v>
      </c>
      <c r="M27" s="7">
        <f t="shared" si="2"/>
        <v>0.6363636363636364</v>
      </c>
      <c r="O27" s="1">
        <f>SUM(O9:O24)</f>
        <v>19</v>
      </c>
      <c r="P27" s="1">
        <f>SUM(P9:P24)</f>
        <v>22</v>
      </c>
      <c r="R27" s="1">
        <f>SUM(R9:R24)</f>
        <v>26</v>
      </c>
      <c r="T27" s="1">
        <f>SUM(T9:T24)</f>
        <v>4</v>
      </c>
      <c r="U27" s="1">
        <f>SUM(U9:U24)</f>
        <v>2</v>
      </c>
      <c r="V27" s="1">
        <f>SUM(V9:V24)</f>
        <v>2</v>
      </c>
      <c r="X27" s="1">
        <f>SUM(X9:X24)</f>
        <v>5</v>
      </c>
      <c r="Y27" s="1">
        <f>SUM(Y9:Y24)</f>
        <v>10</v>
      </c>
      <c r="Z27" s="1">
        <f>SUM(Z9:Z24)</f>
        <v>4</v>
      </c>
      <c r="AA27" s="1">
        <f>SUM(AA9:AA24)</f>
        <v>0</v>
      </c>
      <c r="AC27" s="1"/>
      <c r="AE27" s="1">
        <f t="shared" si="3"/>
        <v>50</v>
      </c>
      <c r="AG27" s="12">
        <f t="shared" si="4"/>
        <v>41</v>
      </c>
    </row>
    <row r="28" spans="1:33" ht="12.75">
      <c r="A28" s="28" t="str">
        <f>C3</f>
        <v>Creighton</v>
      </c>
      <c r="B28" s="29"/>
      <c r="C28" s="1">
        <v>4</v>
      </c>
      <c r="D28" s="1">
        <v>15</v>
      </c>
      <c r="E28" s="7">
        <f t="shared" si="0"/>
        <v>0.26666666666666666</v>
      </c>
      <c r="G28" s="1">
        <v>15</v>
      </c>
      <c r="H28" s="1">
        <v>30</v>
      </c>
      <c r="I28" s="7">
        <f t="shared" si="1"/>
        <v>0.5</v>
      </c>
      <c r="K28" s="1">
        <v>18</v>
      </c>
      <c r="L28" s="1">
        <v>28</v>
      </c>
      <c r="M28" s="7">
        <f t="shared" si="2"/>
        <v>0.6428571428571429</v>
      </c>
      <c r="O28" s="1">
        <v>0</v>
      </c>
      <c r="P28" s="1">
        <v>0</v>
      </c>
      <c r="R28" s="1">
        <v>0</v>
      </c>
      <c r="T28" s="1">
        <v>0</v>
      </c>
      <c r="U28" s="1">
        <v>0</v>
      </c>
      <c r="V28" s="1">
        <v>0</v>
      </c>
      <c r="X28" s="1">
        <v>0</v>
      </c>
      <c r="Y28" s="1">
        <v>0</v>
      </c>
      <c r="Z28" s="1">
        <v>0</v>
      </c>
      <c r="AA28" s="1">
        <v>0</v>
      </c>
      <c r="AC28" s="1"/>
      <c r="AE28" s="1">
        <f t="shared" si="3"/>
        <v>60</v>
      </c>
      <c r="AG28" s="12">
        <f t="shared" si="4"/>
        <v>24</v>
      </c>
    </row>
  </sheetData>
  <sheetProtection/>
  <mergeCells count="19">
    <mergeCell ref="H1:V1"/>
    <mergeCell ref="AB2:AG2"/>
    <mergeCell ref="C3:G3"/>
    <mergeCell ref="X4:AA4"/>
    <mergeCell ref="A27:B27"/>
    <mergeCell ref="A28:B28"/>
    <mergeCell ref="AC7:AC8"/>
    <mergeCell ref="AE7:AE8"/>
    <mergeCell ref="X7:AA7"/>
    <mergeCell ref="R7:R8"/>
    <mergeCell ref="AG7:AG8"/>
    <mergeCell ref="A26:B26"/>
    <mergeCell ref="X5:AA5"/>
    <mergeCell ref="A7:B7"/>
    <mergeCell ref="C7:E7"/>
    <mergeCell ref="G7:I7"/>
    <mergeCell ref="T7:V7"/>
    <mergeCell ref="K7:M7"/>
    <mergeCell ref="O7:P7"/>
  </mergeCells>
  <printOptions/>
  <pageMargins left="0.25" right="0.25" top="1" bottom="1" header="0.5" footer="0.5"/>
  <pageSetup orientation="landscape" scale="99"/>
  <colBreaks count="1" manualBreakCount="1">
    <brk id="33" max="655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8"/>
  <sheetViews>
    <sheetView workbookViewId="0" topLeftCell="A1">
      <selection activeCell="E5" sqref="E5"/>
    </sheetView>
  </sheetViews>
  <sheetFormatPr defaultColWidth="11.00390625" defaultRowHeight="12.75"/>
  <cols>
    <col min="1" max="1" width="2.75390625" style="0" customWidth="1"/>
    <col min="2" max="2" width="16.75390625" style="0" customWidth="1"/>
    <col min="3" max="4" width="2.75390625" style="0" customWidth="1"/>
    <col min="5" max="5" width="4.625" style="0" customWidth="1"/>
    <col min="6" max="6" width="1.75390625" style="0" customWidth="1"/>
    <col min="7" max="8" width="2.75390625" style="0" customWidth="1"/>
    <col min="9" max="9" width="4.625" style="0" customWidth="1"/>
    <col min="10" max="10" width="1.75390625" style="0" customWidth="1"/>
    <col min="11" max="12" width="2.75390625" style="0" customWidth="1"/>
    <col min="13" max="13" width="4.625" style="0" customWidth="1"/>
    <col min="14" max="14" width="1.75390625" style="0" customWidth="1"/>
    <col min="15" max="16" width="2.75390625" style="0" customWidth="1"/>
    <col min="17" max="17" width="1.75390625" style="0" customWidth="1"/>
    <col min="18" max="18" width="2.75390625" style="0" customWidth="1"/>
    <col min="19" max="19" width="1.75390625" style="0" customWidth="1"/>
    <col min="20" max="22" width="2.75390625" style="0" customWidth="1"/>
    <col min="23" max="23" width="1.75390625" style="0" customWidth="1"/>
    <col min="24" max="27" width="2.75390625" style="0" customWidth="1"/>
    <col min="28" max="32" width="3.00390625" style="0" customWidth="1"/>
    <col min="33" max="33" width="5.75390625" style="0" customWidth="1"/>
  </cols>
  <sheetData>
    <row r="1" spans="8:22" ht="12.75">
      <c r="H1" s="26" t="s">
        <v>79</v>
      </c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2:33" ht="12.75">
      <c r="B2" t="s">
        <v>24</v>
      </c>
      <c r="AB2" s="34" t="s">
        <v>29</v>
      </c>
      <c r="AC2" s="32"/>
      <c r="AD2" s="32"/>
      <c r="AE2" s="32"/>
      <c r="AF2" s="32"/>
      <c r="AG2" s="29"/>
    </row>
    <row r="3" spans="2:33" ht="12.75">
      <c r="B3" t="s">
        <v>25</v>
      </c>
      <c r="C3" s="33" t="s">
        <v>63</v>
      </c>
      <c r="D3" s="33"/>
      <c r="E3" s="33"/>
      <c r="F3" s="33"/>
      <c r="G3" s="33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AB3" s="1">
        <v>1</v>
      </c>
      <c r="AC3" s="1">
        <v>2</v>
      </c>
      <c r="AD3" s="1">
        <v>3</v>
      </c>
      <c r="AE3" s="1">
        <v>4</v>
      </c>
      <c r="AF3" s="1" t="s">
        <v>27</v>
      </c>
      <c r="AG3" s="4" t="s">
        <v>28</v>
      </c>
    </row>
    <row r="4" spans="2:33" ht="12.75">
      <c r="B4" t="s">
        <v>26</v>
      </c>
      <c r="C4">
        <f>IF(AE27&gt;AE28,Creighton!C4+1,Creighton!C4+0)</f>
        <v>4</v>
      </c>
      <c r="D4" s="3" t="s">
        <v>30</v>
      </c>
      <c r="E4" s="9">
        <f>IF(AE27&lt;AE28,Creighton!E4+1,Creighton!E4+0)</f>
        <v>17</v>
      </c>
      <c r="F4" t="s">
        <v>31</v>
      </c>
      <c r="X4" s="35" t="s">
        <v>43</v>
      </c>
      <c r="Y4" s="35"/>
      <c r="Z4" s="35"/>
      <c r="AA4" s="36"/>
      <c r="AB4" s="1">
        <v>18</v>
      </c>
      <c r="AC4" s="1">
        <v>17</v>
      </c>
      <c r="AD4" s="1">
        <v>12</v>
      </c>
      <c r="AE4" s="1">
        <v>14</v>
      </c>
      <c r="AF4" s="1"/>
      <c r="AG4" s="1">
        <f>SUM(AB4:AF4)</f>
        <v>61</v>
      </c>
    </row>
    <row r="5" spans="3:33" ht="12.75">
      <c r="C5" s="6">
        <f>IF(AE27&gt;AE28,1,0)</f>
        <v>0</v>
      </c>
      <c r="E5" s="6">
        <f>IF(AE27&lt;AE28,1,0)</f>
        <v>1</v>
      </c>
      <c r="X5" s="35" t="str">
        <f>C3</f>
        <v>Humphrey HF</v>
      </c>
      <c r="Y5" s="35"/>
      <c r="Z5" s="35"/>
      <c r="AA5" s="36"/>
      <c r="AB5" s="1">
        <v>27</v>
      </c>
      <c r="AC5" s="1">
        <v>15</v>
      </c>
      <c r="AD5" s="1">
        <v>13</v>
      </c>
      <c r="AE5" s="1">
        <v>21</v>
      </c>
      <c r="AF5" s="1"/>
      <c r="AG5" s="1">
        <f>SUM(AB5:AF5)</f>
        <v>76</v>
      </c>
    </row>
    <row r="7" spans="1:33" ht="12.75">
      <c r="A7" s="28" t="s">
        <v>0</v>
      </c>
      <c r="B7" s="29"/>
      <c r="C7" s="28" t="s">
        <v>1</v>
      </c>
      <c r="D7" s="32"/>
      <c r="E7" s="29"/>
      <c r="G7" s="30" t="s">
        <v>8</v>
      </c>
      <c r="H7" s="30"/>
      <c r="I7" s="30"/>
      <c r="K7" s="31" t="s">
        <v>14</v>
      </c>
      <c r="L7" s="30"/>
      <c r="M7" s="30"/>
      <c r="O7" s="30" t="s">
        <v>9</v>
      </c>
      <c r="P7" s="30"/>
      <c r="R7" s="30" t="s">
        <v>12</v>
      </c>
      <c r="T7" s="31" t="s">
        <v>13</v>
      </c>
      <c r="U7" s="31"/>
      <c r="V7" s="31"/>
      <c r="X7" s="30" t="s">
        <v>17</v>
      </c>
      <c r="Y7" s="30"/>
      <c r="Z7" s="30"/>
      <c r="AA7" s="30"/>
      <c r="AC7" s="30" t="s">
        <v>21</v>
      </c>
      <c r="AE7" s="30" t="s">
        <v>22</v>
      </c>
      <c r="AG7" s="30" t="s">
        <v>23</v>
      </c>
    </row>
    <row r="8" spans="1:33" ht="12.75">
      <c r="A8" s="2" t="s">
        <v>6</v>
      </c>
      <c r="B8" s="2" t="s">
        <v>5</v>
      </c>
      <c r="C8" s="2" t="s">
        <v>2</v>
      </c>
      <c r="D8" s="2" t="s">
        <v>3</v>
      </c>
      <c r="E8" s="2" t="s">
        <v>4</v>
      </c>
      <c r="G8" s="2" t="s">
        <v>2</v>
      </c>
      <c r="H8" s="2" t="s">
        <v>3</v>
      </c>
      <c r="I8" s="2" t="s">
        <v>4</v>
      </c>
      <c r="K8" s="2" t="s">
        <v>2</v>
      </c>
      <c r="L8" s="2" t="s">
        <v>3</v>
      </c>
      <c r="M8" s="2" t="s">
        <v>4</v>
      </c>
      <c r="O8" s="2" t="s">
        <v>10</v>
      </c>
      <c r="P8" s="2" t="s">
        <v>11</v>
      </c>
      <c r="R8" s="30"/>
      <c r="T8" s="2" t="s">
        <v>15</v>
      </c>
      <c r="U8" s="2" t="s">
        <v>16</v>
      </c>
      <c r="V8" s="2" t="s">
        <v>12</v>
      </c>
      <c r="X8" s="2" t="s">
        <v>3</v>
      </c>
      <c r="Y8" s="2" t="s">
        <v>18</v>
      </c>
      <c r="Z8" s="2" t="s">
        <v>19</v>
      </c>
      <c r="AA8" s="2" t="s">
        <v>20</v>
      </c>
      <c r="AC8" s="30"/>
      <c r="AE8" s="30"/>
      <c r="AG8" s="30"/>
    </row>
    <row r="9" spans="1:33" ht="12.75">
      <c r="A9" s="1">
        <v>11</v>
      </c>
      <c r="B9" s="1" t="s">
        <v>66</v>
      </c>
      <c r="C9" s="1">
        <v>2</v>
      </c>
      <c r="D9" s="1">
        <v>7</v>
      </c>
      <c r="E9" s="7">
        <f>IF(D9=0,"0",(C9/D9))</f>
        <v>0.2857142857142857</v>
      </c>
      <c r="G9" s="1">
        <v>2</v>
      </c>
      <c r="H9" s="1">
        <v>2</v>
      </c>
      <c r="I9" s="7">
        <f>IF(H9=0,"0",G9/H9)</f>
        <v>1</v>
      </c>
      <c r="K9" s="1">
        <v>5</v>
      </c>
      <c r="L9" s="1">
        <v>8</v>
      </c>
      <c r="M9" s="7">
        <f>IF(L9=0,"0",K9/L9)</f>
        <v>0.625</v>
      </c>
      <c r="O9" s="1">
        <v>1</v>
      </c>
      <c r="P9" s="1">
        <v>1</v>
      </c>
      <c r="R9" s="1">
        <v>4</v>
      </c>
      <c r="T9" s="1">
        <v>3</v>
      </c>
      <c r="U9" s="1">
        <v>1</v>
      </c>
      <c r="V9" s="1">
        <v>0</v>
      </c>
      <c r="X9" s="1">
        <v>2</v>
      </c>
      <c r="Y9" s="1">
        <v>2</v>
      </c>
      <c r="Z9" s="1">
        <v>0</v>
      </c>
      <c r="AA9" s="1">
        <v>0</v>
      </c>
      <c r="AC9" s="1">
        <v>4</v>
      </c>
      <c r="AE9" s="1">
        <f>(C9*3)+(G9*2)+K9</f>
        <v>15</v>
      </c>
      <c r="AG9" s="12">
        <f>C9-D9+G9-H9+K9-L9+(O9*2)+P9-R9-T9-U9-V9+(X9*2)+Y9+Z9+(AA9*3)+AE9</f>
        <v>8</v>
      </c>
    </row>
    <row r="10" spans="1:33" ht="12.75">
      <c r="A10" s="1">
        <v>15</v>
      </c>
      <c r="B10" s="1" t="s">
        <v>67</v>
      </c>
      <c r="C10" s="1">
        <v>2</v>
      </c>
      <c r="D10" s="1">
        <v>4</v>
      </c>
      <c r="E10" s="7">
        <f aca="true" t="shared" si="0" ref="E10:E28">IF(D10=0,"0",(C10/D10))</f>
        <v>0.5</v>
      </c>
      <c r="G10" s="1">
        <v>5</v>
      </c>
      <c r="H10" s="1">
        <v>7</v>
      </c>
      <c r="I10" s="7">
        <f aca="true" t="shared" si="1" ref="I10:I28">IF(H10=0,"0",G10/H10)</f>
        <v>0.7142857142857143</v>
      </c>
      <c r="K10" s="1">
        <v>3</v>
      </c>
      <c r="L10" s="1">
        <v>8</v>
      </c>
      <c r="M10" s="7">
        <f aca="true" t="shared" si="2" ref="M10:M28">IF(L10=0,"0",K10/L10)</f>
        <v>0.375</v>
      </c>
      <c r="O10" s="1">
        <v>0</v>
      </c>
      <c r="P10" s="1">
        <v>13</v>
      </c>
      <c r="R10" s="1">
        <v>4</v>
      </c>
      <c r="T10" s="1">
        <v>3</v>
      </c>
      <c r="U10" s="1">
        <v>0</v>
      </c>
      <c r="V10" s="1">
        <v>0</v>
      </c>
      <c r="X10" s="1">
        <v>5</v>
      </c>
      <c r="Y10" s="1">
        <v>0</v>
      </c>
      <c r="Z10" s="1">
        <v>1</v>
      </c>
      <c r="AA10" s="1">
        <v>0</v>
      </c>
      <c r="AC10" s="1">
        <v>4</v>
      </c>
      <c r="AE10" s="1">
        <f aca="true" t="shared" si="3" ref="AE10:AE28">(C10*3)+(G10*2)+K10</f>
        <v>19</v>
      </c>
      <c r="AG10" s="12">
        <f aca="true" t="shared" si="4" ref="AG10:AG28">C10-D10+G10-H10+K10-L10+(O10*2)+P10-R10-T10-U10-V10+(X10*2)+Y10+Z10+(AA10*3)+AE10</f>
        <v>27</v>
      </c>
    </row>
    <row r="11" spans="1:33" ht="12.75">
      <c r="A11" s="1">
        <v>21</v>
      </c>
      <c r="B11" s="1" t="s">
        <v>68</v>
      </c>
      <c r="C11" s="1">
        <v>0</v>
      </c>
      <c r="D11" s="1">
        <v>0</v>
      </c>
      <c r="E11" s="7" t="str">
        <f t="shared" si="0"/>
        <v>0</v>
      </c>
      <c r="G11" s="1">
        <v>1</v>
      </c>
      <c r="H11" s="1">
        <v>11</v>
      </c>
      <c r="I11" s="7">
        <f t="shared" si="1"/>
        <v>0.09090909090909091</v>
      </c>
      <c r="K11" s="1">
        <v>0</v>
      </c>
      <c r="L11" s="1">
        <v>0</v>
      </c>
      <c r="M11" s="7" t="str">
        <f t="shared" si="2"/>
        <v>0</v>
      </c>
      <c r="O11" s="1">
        <v>2</v>
      </c>
      <c r="P11" s="1">
        <v>0</v>
      </c>
      <c r="R11" s="1">
        <v>2</v>
      </c>
      <c r="T11" s="1">
        <v>1</v>
      </c>
      <c r="U11" s="1">
        <v>0</v>
      </c>
      <c r="V11" s="1">
        <v>0</v>
      </c>
      <c r="X11" s="1">
        <v>2</v>
      </c>
      <c r="Y11" s="1">
        <v>1</v>
      </c>
      <c r="Z11" s="1">
        <v>0</v>
      </c>
      <c r="AA11" s="1">
        <v>0</v>
      </c>
      <c r="AC11" s="1">
        <v>4</v>
      </c>
      <c r="AE11" s="1">
        <f t="shared" si="3"/>
        <v>2</v>
      </c>
      <c r="AG11" s="12">
        <f t="shared" si="4"/>
        <v>-2</v>
      </c>
    </row>
    <row r="12" spans="1:33" ht="12.75">
      <c r="A12" s="1">
        <v>23</v>
      </c>
      <c r="B12" s="1" t="s">
        <v>69</v>
      </c>
      <c r="C12" s="1">
        <v>2</v>
      </c>
      <c r="D12" s="1">
        <v>4</v>
      </c>
      <c r="E12" s="7">
        <f t="shared" si="0"/>
        <v>0.5</v>
      </c>
      <c r="G12" s="1">
        <v>1</v>
      </c>
      <c r="H12" s="1">
        <v>5</v>
      </c>
      <c r="I12" s="7">
        <f t="shared" si="1"/>
        <v>0.2</v>
      </c>
      <c r="K12" s="1">
        <v>1</v>
      </c>
      <c r="L12" s="1">
        <v>3</v>
      </c>
      <c r="M12" s="7">
        <f t="shared" si="2"/>
        <v>0.3333333333333333</v>
      </c>
      <c r="O12" s="1">
        <v>0</v>
      </c>
      <c r="P12" s="1">
        <v>2</v>
      </c>
      <c r="R12" s="1">
        <v>4</v>
      </c>
      <c r="T12" s="1">
        <v>0</v>
      </c>
      <c r="U12" s="1">
        <v>0</v>
      </c>
      <c r="V12" s="1">
        <v>1</v>
      </c>
      <c r="X12" s="1">
        <v>4</v>
      </c>
      <c r="Y12" s="1">
        <v>1</v>
      </c>
      <c r="Z12" s="1">
        <v>0</v>
      </c>
      <c r="AA12" s="1">
        <v>0</v>
      </c>
      <c r="AC12" s="1">
        <v>4</v>
      </c>
      <c r="AE12" s="1">
        <f t="shared" si="3"/>
        <v>9</v>
      </c>
      <c r="AG12" s="12">
        <f t="shared" si="4"/>
        <v>7</v>
      </c>
    </row>
    <row r="13" spans="1:33" ht="12.75">
      <c r="A13" s="1">
        <v>25</v>
      </c>
      <c r="B13" s="1" t="s">
        <v>70</v>
      </c>
      <c r="C13" s="1">
        <v>0</v>
      </c>
      <c r="D13" s="1">
        <v>1</v>
      </c>
      <c r="E13" s="7">
        <f t="shared" si="0"/>
        <v>0</v>
      </c>
      <c r="G13" s="1">
        <v>3</v>
      </c>
      <c r="H13" s="1">
        <v>4</v>
      </c>
      <c r="I13" s="7">
        <f t="shared" si="1"/>
        <v>0.75</v>
      </c>
      <c r="K13" s="1">
        <v>1</v>
      </c>
      <c r="L13" s="1">
        <v>2</v>
      </c>
      <c r="M13" s="7">
        <f t="shared" si="2"/>
        <v>0.5</v>
      </c>
      <c r="O13" s="1">
        <v>1</v>
      </c>
      <c r="P13" s="1">
        <v>2</v>
      </c>
      <c r="R13" s="1">
        <v>0</v>
      </c>
      <c r="T13" s="1">
        <v>1</v>
      </c>
      <c r="U13" s="1">
        <v>0</v>
      </c>
      <c r="V13" s="1">
        <v>1</v>
      </c>
      <c r="X13" s="1">
        <v>0</v>
      </c>
      <c r="Y13" s="1">
        <v>1</v>
      </c>
      <c r="Z13" s="1">
        <v>0</v>
      </c>
      <c r="AA13" s="1">
        <v>0</v>
      </c>
      <c r="AC13" s="1">
        <v>4</v>
      </c>
      <c r="AE13" s="1">
        <f t="shared" si="3"/>
        <v>7</v>
      </c>
      <c r="AG13" s="12">
        <f t="shared" si="4"/>
        <v>7</v>
      </c>
    </row>
    <row r="14" spans="1:33" ht="12.75">
      <c r="A14" s="1">
        <v>31</v>
      </c>
      <c r="B14" s="1" t="s">
        <v>76</v>
      </c>
      <c r="C14" s="1">
        <v>0</v>
      </c>
      <c r="D14" s="1">
        <v>0</v>
      </c>
      <c r="E14" s="7" t="str">
        <f t="shared" si="0"/>
        <v>0</v>
      </c>
      <c r="G14" s="1">
        <v>0</v>
      </c>
      <c r="H14" s="1">
        <v>1</v>
      </c>
      <c r="I14" s="7">
        <f t="shared" si="1"/>
        <v>0</v>
      </c>
      <c r="K14" s="1">
        <v>0</v>
      </c>
      <c r="L14" s="1">
        <v>0</v>
      </c>
      <c r="M14" s="7" t="str">
        <f t="shared" si="2"/>
        <v>0</v>
      </c>
      <c r="O14" s="1">
        <v>0</v>
      </c>
      <c r="P14" s="1">
        <v>2</v>
      </c>
      <c r="R14" s="1">
        <v>0</v>
      </c>
      <c r="T14" s="1">
        <v>1</v>
      </c>
      <c r="U14" s="1">
        <v>0</v>
      </c>
      <c r="V14" s="1">
        <v>0</v>
      </c>
      <c r="X14" s="1">
        <v>0</v>
      </c>
      <c r="Y14" s="1">
        <v>0</v>
      </c>
      <c r="Z14" s="1">
        <v>0</v>
      </c>
      <c r="AA14" s="1">
        <v>0</v>
      </c>
      <c r="AC14" s="1">
        <v>4</v>
      </c>
      <c r="AE14" s="1">
        <f t="shared" si="3"/>
        <v>0</v>
      </c>
      <c r="AG14" s="12">
        <f t="shared" si="4"/>
        <v>0</v>
      </c>
    </row>
    <row r="15" spans="1:33" ht="12.75">
      <c r="A15" s="1">
        <v>41</v>
      </c>
      <c r="B15" s="19" t="s">
        <v>71</v>
      </c>
      <c r="C15" s="1">
        <v>0</v>
      </c>
      <c r="D15" s="1">
        <v>0</v>
      </c>
      <c r="E15" s="7" t="str">
        <f t="shared" si="0"/>
        <v>0</v>
      </c>
      <c r="G15" s="1">
        <v>3</v>
      </c>
      <c r="H15" s="1">
        <v>5</v>
      </c>
      <c r="I15" s="7">
        <f t="shared" si="1"/>
        <v>0.6</v>
      </c>
      <c r="K15" s="1">
        <v>1</v>
      </c>
      <c r="L15" s="1">
        <v>4</v>
      </c>
      <c r="M15" s="7">
        <f t="shared" si="2"/>
        <v>0.25</v>
      </c>
      <c r="O15" s="1">
        <v>2</v>
      </c>
      <c r="P15" s="1">
        <v>3</v>
      </c>
      <c r="R15" s="1">
        <v>4</v>
      </c>
      <c r="T15" s="1">
        <v>1</v>
      </c>
      <c r="U15" s="1">
        <v>0</v>
      </c>
      <c r="V15" s="1">
        <v>0</v>
      </c>
      <c r="X15" s="1">
        <v>2</v>
      </c>
      <c r="Y15" s="1">
        <v>2</v>
      </c>
      <c r="Z15" s="1">
        <v>0</v>
      </c>
      <c r="AA15" s="1">
        <v>1</v>
      </c>
      <c r="AC15" s="1">
        <v>4</v>
      </c>
      <c r="AE15" s="1">
        <f t="shared" si="3"/>
        <v>7</v>
      </c>
      <c r="AG15" s="12">
        <f t="shared" si="4"/>
        <v>13</v>
      </c>
    </row>
    <row r="16" spans="1:33" ht="12.75">
      <c r="A16" s="1">
        <v>45</v>
      </c>
      <c r="B16" s="1" t="s">
        <v>72</v>
      </c>
      <c r="C16" s="1">
        <v>0</v>
      </c>
      <c r="D16" s="1">
        <v>0</v>
      </c>
      <c r="E16" s="7" t="str">
        <f t="shared" si="0"/>
        <v>0</v>
      </c>
      <c r="G16" s="1">
        <v>0</v>
      </c>
      <c r="H16" s="1">
        <v>0</v>
      </c>
      <c r="I16" s="7" t="str">
        <f t="shared" si="1"/>
        <v>0</v>
      </c>
      <c r="K16" s="1">
        <v>0</v>
      </c>
      <c r="L16" s="1">
        <v>0</v>
      </c>
      <c r="M16" s="7" t="str">
        <f t="shared" si="2"/>
        <v>0</v>
      </c>
      <c r="O16" s="1">
        <v>0</v>
      </c>
      <c r="P16" s="1">
        <v>0</v>
      </c>
      <c r="R16" s="1">
        <v>0</v>
      </c>
      <c r="T16" s="1">
        <v>0</v>
      </c>
      <c r="U16" s="1">
        <v>0</v>
      </c>
      <c r="V16" s="1">
        <v>0</v>
      </c>
      <c r="X16" s="1">
        <v>0</v>
      </c>
      <c r="Y16" s="1">
        <v>0</v>
      </c>
      <c r="Z16" s="1">
        <v>0</v>
      </c>
      <c r="AA16" s="1">
        <v>0</v>
      </c>
      <c r="AC16" s="1">
        <v>0</v>
      </c>
      <c r="AE16" s="1">
        <f t="shared" si="3"/>
        <v>0</v>
      </c>
      <c r="AG16" s="12">
        <f t="shared" si="4"/>
        <v>0</v>
      </c>
    </row>
    <row r="17" spans="1:33" ht="12.75">
      <c r="A17" s="1">
        <v>51</v>
      </c>
      <c r="B17" s="1" t="s">
        <v>73</v>
      </c>
      <c r="C17" s="1">
        <v>0</v>
      </c>
      <c r="D17" s="1">
        <v>0</v>
      </c>
      <c r="E17" s="7" t="str">
        <f t="shared" si="0"/>
        <v>0</v>
      </c>
      <c r="G17" s="1">
        <v>0</v>
      </c>
      <c r="H17" s="1">
        <v>0</v>
      </c>
      <c r="I17" s="7" t="str">
        <f t="shared" si="1"/>
        <v>0</v>
      </c>
      <c r="K17" s="1">
        <v>0</v>
      </c>
      <c r="L17" s="1">
        <v>0</v>
      </c>
      <c r="M17" s="7" t="str">
        <f t="shared" si="2"/>
        <v>0</v>
      </c>
      <c r="O17" s="1">
        <v>0</v>
      </c>
      <c r="P17" s="1">
        <v>0</v>
      </c>
      <c r="R17" s="1">
        <v>0</v>
      </c>
      <c r="T17" s="1">
        <v>0</v>
      </c>
      <c r="U17" s="1">
        <v>0</v>
      </c>
      <c r="V17" s="1">
        <v>0</v>
      </c>
      <c r="X17" s="1">
        <v>0</v>
      </c>
      <c r="Y17" s="1">
        <v>0</v>
      </c>
      <c r="Z17" s="1">
        <v>0</v>
      </c>
      <c r="AA17" s="1">
        <v>0</v>
      </c>
      <c r="AC17" s="1">
        <v>0</v>
      </c>
      <c r="AE17" s="1">
        <f t="shared" si="3"/>
        <v>0</v>
      </c>
      <c r="AG17" s="12">
        <f t="shared" si="4"/>
        <v>0</v>
      </c>
    </row>
    <row r="18" spans="1:33" ht="12.75">
      <c r="A18" s="1">
        <v>53</v>
      </c>
      <c r="B18" s="1" t="s">
        <v>74</v>
      </c>
      <c r="C18" s="1">
        <v>0</v>
      </c>
      <c r="D18" s="1">
        <v>0</v>
      </c>
      <c r="E18" s="7" t="str">
        <f t="shared" si="0"/>
        <v>0</v>
      </c>
      <c r="G18" s="1">
        <v>0</v>
      </c>
      <c r="H18" s="1">
        <v>0</v>
      </c>
      <c r="I18" s="7" t="str">
        <f t="shared" si="1"/>
        <v>0</v>
      </c>
      <c r="K18" s="1">
        <v>0</v>
      </c>
      <c r="L18" s="1">
        <v>0</v>
      </c>
      <c r="M18" s="7" t="str">
        <f t="shared" si="2"/>
        <v>0</v>
      </c>
      <c r="O18" s="1">
        <v>0</v>
      </c>
      <c r="P18" s="1">
        <v>0</v>
      </c>
      <c r="R18" s="1">
        <v>0</v>
      </c>
      <c r="T18" s="1">
        <v>0</v>
      </c>
      <c r="U18" s="1">
        <v>0</v>
      </c>
      <c r="V18" s="1">
        <v>0</v>
      </c>
      <c r="X18" s="1">
        <v>0</v>
      </c>
      <c r="Y18" s="1">
        <v>0</v>
      </c>
      <c r="Z18" s="1">
        <v>0</v>
      </c>
      <c r="AA18" s="1">
        <v>0</v>
      </c>
      <c r="AC18" s="1">
        <v>0</v>
      </c>
      <c r="AE18" s="1">
        <f t="shared" si="3"/>
        <v>0</v>
      </c>
      <c r="AG18" s="12">
        <f t="shared" si="4"/>
        <v>0</v>
      </c>
    </row>
    <row r="19" spans="1:33" ht="12.75">
      <c r="A19" s="1">
        <v>55</v>
      </c>
      <c r="B19" s="4" t="s">
        <v>75</v>
      </c>
      <c r="C19" s="1">
        <v>0</v>
      </c>
      <c r="D19" s="1">
        <v>0</v>
      </c>
      <c r="E19" s="7" t="str">
        <f t="shared" si="0"/>
        <v>0</v>
      </c>
      <c r="G19" s="1">
        <v>1</v>
      </c>
      <c r="H19" s="1">
        <v>1</v>
      </c>
      <c r="I19" s="7">
        <f t="shared" si="1"/>
        <v>1</v>
      </c>
      <c r="K19" s="1">
        <v>0</v>
      </c>
      <c r="L19" s="1">
        <v>0</v>
      </c>
      <c r="M19" s="7" t="str">
        <f t="shared" si="2"/>
        <v>0</v>
      </c>
      <c r="O19" s="1">
        <v>1</v>
      </c>
      <c r="P19" s="1">
        <v>2</v>
      </c>
      <c r="R19" s="1">
        <v>2</v>
      </c>
      <c r="T19" s="1">
        <v>0</v>
      </c>
      <c r="U19" s="1">
        <v>1</v>
      </c>
      <c r="V19" s="1">
        <v>1</v>
      </c>
      <c r="X19" s="1">
        <v>0</v>
      </c>
      <c r="Y19" s="1">
        <v>0</v>
      </c>
      <c r="Z19" s="1">
        <v>0</v>
      </c>
      <c r="AA19" s="1">
        <v>0</v>
      </c>
      <c r="AC19" s="1">
        <v>3</v>
      </c>
      <c r="AE19" s="1">
        <f t="shared" si="3"/>
        <v>2</v>
      </c>
      <c r="AG19" s="12">
        <f t="shared" si="4"/>
        <v>2</v>
      </c>
    </row>
    <row r="20" spans="1:33" ht="12.75">
      <c r="A20" s="1">
        <v>33</v>
      </c>
      <c r="B20" s="1" t="s">
        <v>88</v>
      </c>
      <c r="C20" s="1">
        <v>0</v>
      </c>
      <c r="D20" s="1">
        <v>0</v>
      </c>
      <c r="E20" s="7" t="str">
        <f t="shared" si="0"/>
        <v>0</v>
      </c>
      <c r="G20" s="1">
        <v>0</v>
      </c>
      <c r="H20" s="1">
        <v>0</v>
      </c>
      <c r="I20" s="7" t="str">
        <f t="shared" si="1"/>
        <v>0</v>
      </c>
      <c r="K20" s="1">
        <v>0</v>
      </c>
      <c r="L20" s="1">
        <v>0</v>
      </c>
      <c r="M20" s="7" t="str">
        <f t="shared" si="2"/>
        <v>0</v>
      </c>
      <c r="O20" s="1">
        <v>0</v>
      </c>
      <c r="P20" s="1">
        <v>0</v>
      </c>
      <c r="R20" s="1">
        <v>0</v>
      </c>
      <c r="T20" s="1">
        <v>0</v>
      </c>
      <c r="U20" s="1">
        <v>0</v>
      </c>
      <c r="V20" s="1">
        <v>0</v>
      </c>
      <c r="X20" s="1">
        <v>0</v>
      </c>
      <c r="Y20" s="1">
        <v>0</v>
      </c>
      <c r="Z20" s="1">
        <v>0</v>
      </c>
      <c r="AA20" s="1">
        <v>0</v>
      </c>
      <c r="AC20" s="1">
        <v>0</v>
      </c>
      <c r="AE20" s="1">
        <f t="shared" si="3"/>
        <v>0</v>
      </c>
      <c r="AG20" s="12">
        <f t="shared" si="4"/>
        <v>0</v>
      </c>
    </row>
    <row r="21" spans="1:33" ht="12.75">
      <c r="A21" s="1">
        <v>43</v>
      </c>
      <c r="B21" s="1" t="s">
        <v>89</v>
      </c>
      <c r="C21" s="1">
        <v>0</v>
      </c>
      <c r="D21" s="1">
        <v>0</v>
      </c>
      <c r="E21" s="7" t="str">
        <f t="shared" si="0"/>
        <v>0</v>
      </c>
      <c r="G21" s="1">
        <v>0</v>
      </c>
      <c r="H21" s="1">
        <v>0</v>
      </c>
      <c r="I21" s="7" t="str">
        <f t="shared" si="1"/>
        <v>0</v>
      </c>
      <c r="K21" s="1">
        <v>0</v>
      </c>
      <c r="L21" s="1">
        <v>0</v>
      </c>
      <c r="M21" s="7" t="str">
        <f t="shared" si="2"/>
        <v>0</v>
      </c>
      <c r="O21" s="1">
        <v>0</v>
      </c>
      <c r="P21" s="1">
        <v>0</v>
      </c>
      <c r="R21" s="1">
        <v>0</v>
      </c>
      <c r="T21" s="1">
        <v>0</v>
      </c>
      <c r="U21" s="1">
        <v>0</v>
      </c>
      <c r="V21" s="1">
        <v>0</v>
      </c>
      <c r="X21" s="1">
        <v>0</v>
      </c>
      <c r="Y21" s="1">
        <v>0</v>
      </c>
      <c r="Z21" s="1">
        <v>0</v>
      </c>
      <c r="AA21" s="1">
        <v>0</v>
      </c>
      <c r="AC21" s="1">
        <v>0</v>
      </c>
      <c r="AE21" s="1">
        <f t="shared" si="3"/>
        <v>0</v>
      </c>
      <c r="AG21" s="12">
        <f t="shared" si="4"/>
        <v>0</v>
      </c>
    </row>
    <row r="22" spans="1:33" ht="12.75">
      <c r="A22" s="1"/>
      <c r="B22" s="1"/>
      <c r="C22" s="1">
        <v>0</v>
      </c>
      <c r="D22" s="1">
        <v>0</v>
      </c>
      <c r="E22" s="7" t="str">
        <f t="shared" si="0"/>
        <v>0</v>
      </c>
      <c r="G22" s="1">
        <v>0</v>
      </c>
      <c r="H22" s="1">
        <v>0</v>
      </c>
      <c r="I22" s="7" t="str">
        <f t="shared" si="1"/>
        <v>0</v>
      </c>
      <c r="K22" s="1">
        <v>0</v>
      </c>
      <c r="L22" s="1">
        <v>0</v>
      </c>
      <c r="M22" s="7" t="str">
        <f t="shared" si="2"/>
        <v>0</v>
      </c>
      <c r="O22" s="1">
        <v>0</v>
      </c>
      <c r="P22" s="1">
        <v>0</v>
      </c>
      <c r="R22" s="1">
        <v>0</v>
      </c>
      <c r="T22" s="1">
        <v>0</v>
      </c>
      <c r="U22" s="1">
        <v>0</v>
      </c>
      <c r="V22" s="1">
        <v>0</v>
      </c>
      <c r="X22" s="1">
        <v>0</v>
      </c>
      <c r="Y22" s="1">
        <v>0</v>
      </c>
      <c r="Z22" s="1">
        <v>0</v>
      </c>
      <c r="AA22" s="1">
        <v>0</v>
      </c>
      <c r="AC22" s="1">
        <v>0</v>
      </c>
      <c r="AE22" s="1">
        <f t="shared" si="3"/>
        <v>0</v>
      </c>
      <c r="AG22" s="12">
        <f t="shared" si="4"/>
        <v>0</v>
      </c>
    </row>
    <row r="23" spans="1:33" ht="12.75">
      <c r="A23" s="1"/>
      <c r="B23" s="1"/>
      <c r="C23" s="1"/>
      <c r="D23" s="1"/>
      <c r="E23" s="7"/>
      <c r="G23" s="1"/>
      <c r="H23" s="1"/>
      <c r="I23" s="7"/>
      <c r="K23" s="1"/>
      <c r="L23" s="1"/>
      <c r="M23" s="7"/>
      <c r="O23" s="1"/>
      <c r="P23" s="1"/>
      <c r="R23" s="1"/>
      <c r="T23" s="1"/>
      <c r="U23" s="1"/>
      <c r="V23" s="1"/>
      <c r="X23" s="1"/>
      <c r="Y23" s="1"/>
      <c r="Z23" s="1"/>
      <c r="AA23" s="1"/>
      <c r="AC23" s="1"/>
      <c r="AE23" s="1"/>
      <c r="AG23" s="12"/>
    </row>
    <row r="24" spans="1:33" ht="12.75">
      <c r="A24" s="1"/>
      <c r="B24" s="1"/>
      <c r="C24" s="1"/>
      <c r="D24" s="1"/>
      <c r="E24" s="7"/>
      <c r="G24" s="1"/>
      <c r="H24" s="1"/>
      <c r="I24" s="7"/>
      <c r="K24" s="1"/>
      <c r="L24" s="1"/>
      <c r="M24" s="7"/>
      <c r="O24" s="1"/>
      <c r="P24" s="1"/>
      <c r="R24" s="1"/>
      <c r="T24" s="1"/>
      <c r="U24" s="1"/>
      <c r="V24" s="1"/>
      <c r="X24" s="1"/>
      <c r="Y24" s="1"/>
      <c r="Z24" s="1"/>
      <c r="AA24" s="1"/>
      <c r="AC24" s="1"/>
      <c r="AE24" s="1"/>
      <c r="AG24" s="12"/>
    </row>
    <row r="25" spans="1:33" ht="12.75">
      <c r="A25" s="1"/>
      <c r="B25" s="1"/>
      <c r="C25" s="1"/>
      <c r="D25" s="1"/>
      <c r="E25" s="7"/>
      <c r="G25" s="1"/>
      <c r="H25" s="1"/>
      <c r="I25" s="7"/>
      <c r="K25" s="1"/>
      <c r="L25" s="1"/>
      <c r="M25" s="7"/>
      <c r="O25" s="1"/>
      <c r="P25" s="1"/>
      <c r="R25" s="1"/>
      <c r="T25" s="1"/>
      <c r="U25" s="1"/>
      <c r="V25" s="1"/>
      <c r="X25" s="1"/>
      <c r="Y25" s="1"/>
      <c r="Z25" s="1"/>
      <c r="AA25" s="1"/>
      <c r="AC25" s="1"/>
      <c r="AE25" s="1"/>
      <c r="AG25" s="12"/>
    </row>
    <row r="26" spans="1:33" ht="12.75">
      <c r="A26" s="28" t="s">
        <v>7</v>
      </c>
      <c r="B26" s="29"/>
      <c r="C26" s="1"/>
      <c r="D26" s="1"/>
      <c r="E26" s="7"/>
      <c r="G26" s="1"/>
      <c r="H26" s="1"/>
      <c r="I26" s="7"/>
      <c r="K26" s="1"/>
      <c r="L26" s="1"/>
      <c r="M26" s="7"/>
      <c r="O26" s="1"/>
      <c r="P26" s="1"/>
      <c r="R26" s="1"/>
      <c r="T26" s="1"/>
      <c r="U26" s="1"/>
      <c r="V26" s="1"/>
      <c r="X26" s="1"/>
      <c r="Y26" s="1"/>
      <c r="Z26" s="1"/>
      <c r="AA26" s="1"/>
      <c r="AC26" s="1"/>
      <c r="AE26" s="1"/>
      <c r="AG26" s="12"/>
    </row>
    <row r="27" spans="1:33" ht="12.75">
      <c r="A27" s="28" t="s">
        <v>56</v>
      </c>
      <c r="B27" s="29"/>
      <c r="C27" s="1">
        <f>SUM(C9:C24)</f>
        <v>6</v>
      </c>
      <c r="D27" s="1">
        <f>SUM(D9:D24)</f>
        <v>16</v>
      </c>
      <c r="E27" s="7">
        <f t="shared" si="0"/>
        <v>0.375</v>
      </c>
      <c r="G27" s="1">
        <f>SUM(G9:G24)</f>
        <v>16</v>
      </c>
      <c r="H27" s="1">
        <f>SUM(H9:H24)</f>
        <v>36</v>
      </c>
      <c r="I27" s="7">
        <f t="shared" si="1"/>
        <v>0.4444444444444444</v>
      </c>
      <c r="K27" s="1">
        <f>SUM(K9:K24)</f>
        <v>11</v>
      </c>
      <c r="L27" s="1">
        <f>SUM(L9:L24)</f>
        <v>25</v>
      </c>
      <c r="M27" s="7">
        <f t="shared" si="2"/>
        <v>0.44</v>
      </c>
      <c r="O27" s="1">
        <f>SUM(O9:O24)</f>
        <v>7</v>
      </c>
      <c r="P27" s="1">
        <f>SUM(P9:P24)</f>
        <v>25</v>
      </c>
      <c r="R27" s="1">
        <f>SUM(R9:R24)</f>
        <v>20</v>
      </c>
      <c r="T27" s="1">
        <f>SUM(T9:T24)</f>
        <v>10</v>
      </c>
      <c r="U27" s="1">
        <f>SUM(U9:U24)</f>
        <v>2</v>
      </c>
      <c r="V27" s="1">
        <f>SUM(V9:V24)</f>
        <v>3</v>
      </c>
      <c r="X27" s="1">
        <f>SUM(X9:X24)</f>
        <v>15</v>
      </c>
      <c r="Y27" s="1">
        <f>SUM(Y9:Y24)</f>
        <v>7</v>
      </c>
      <c r="Z27" s="1">
        <f>SUM(Z9:Z24)</f>
        <v>1</v>
      </c>
      <c r="AA27" s="1">
        <f>SUM(AA9:AA24)</f>
        <v>1</v>
      </c>
      <c r="AC27" s="1"/>
      <c r="AE27" s="1">
        <f t="shared" si="3"/>
        <v>61</v>
      </c>
      <c r="AG27" s="12">
        <f t="shared" si="4"/>
        <v>62</v>
      </c>
    </row>
    <row r="28" spans="1:33" ht="12.75">
      <c r="A28" s="28" t="str">
        <f>C3</f>
        <v>Humphrey HF</v>
      </c>
      <c r="B28" s="29"/>
      <c r="C28" s="1">
        <v>9</v>
      </c>
      <c r="D28" s="1">
        <v>18</v>
      </c>
      <c r="E28" s="7">
        <f t="shared" si="0"/>
        <v>0.5</v>
      </c>
      <c r="G28" s="1">
        <v>18</v>
      </c>
      <c r="H28" s="1">
        <v>38</v>
      </c>
      <c r="I28" s="7">
        <f t="shared" si="1"/>
        <v>0.47368421052631576</v>
      </c>
      <c r="K28" s="1">
        <v>13</v>
      </c>
      <c r="L28" s="1">
        <v>26</v>
      </c>
      <c r="M28" s="7">
        <f t="shared" si="2"/>
        <v>0.5</v>
      </c>
      <c r="O28" s="1">
        <v>11</v>
      </c>
      <c r="P28" s="1">
        <v>27</v>
      </c>
      <c r="R28" s="1">
        <v>22</v>
      </c>
      <c r="T28" s="1">
        <v>12</v>
      </c>
      <c r="U28" s="1">
        <v>0</v>
      </c>
      <c r="V28" s="1">
        <v>0</v>
      </c>
      <c r="X28" s="1">
        <v>10</v>
      </c>
      <c r="Y28" s="1">
        <v>13</v>
      </c>
      <c r="Z28" s="1">
        <v>0</v>
      </c>
      <c r="AA28" s="1">
        <v>0</v>
      </c>
      <c r="AC28" s="1"/>
      <c r="AE28" s="1">
        <f t="shared" si="3"/>
        <v>76</v>
      </c>
      <c r="AG28" s="12">
        <f t="shared" si="4"/>
        <v>82</v>
      </c>
    </row>
  </sheetData>
  <sheetProtection/>
  <mergeCells count="20">
    <mergeCell ref="H3:R3"/>
    <mergeCell ref="R7:R8"/>
    <mergeCell ref="T7:V7"/>
    <mergeCell ref="X7:AA7"/>
    <mergeCell ref="AB2:AG2"/>
    <mergeCell ref="X4:AA4"/>
    <mergeCell ref="X5:AA5"/>
    <mergeCell ref="AE7:AE8"/>
    <mergeCell ref="AG7:AG8"/>
    <mergeCell ref="AC7:AC8"/>
    <mergeCell ref="H1:V1"/>
    <mergeCell ref="A28:B28"/>
    <mergeCell ref="G7:I7"/>
    <mergeCell ref="K7:M7"/>
    <mergeCell ref="O7:P7"/>
    <mergeCell ref="A7:B7"/>
    <mergeCell ref="C7:E7"/>
    <mergeCell ref="A26:B26"/>
    <mergeCell ref="A27:B27"/>
    <mergeCell ref="C3:G3"/>
  </mergeCells>
  <printOptions/>
  <pageMargins left="0.25" right="0.25" top="1" bottom="0.25" header="0.5" footer="0.5"/>
  <pageSetup fitToHeight="1" fitToWidth="1" orientation="landscape" scale="97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G28"/>
  <sheetViews>
    <sheetView workbookViewId="0" topLeftCell="A1">
      <selection activeCell="A9" sqref="A9:B21"/>
    </sheetView>
  </sheetViews>
  <sheetFormatPr defaultColWidth="11.00390625" defaultRowHeight="12.75"/>
  <cols>
    <col min="1" max="1" width="2.75390625" style="0" customWidth="1"/>
    <col min="2" max="2" width="16.75390625" style="0" customWidth="1"/>
    <col min="3" max="4" width="2.75390625" style="0" customWidth="1"/>
    <col min="5" max="5" width="4.625" style="0" customWidth="1"/>
    <col min="6" max="6" width="1.75390625" style="0" customWidth="1"/>
    <col min="7" max="8" width="2.75390625" style="0" customWidth="1"/>
    <col min="9" max="9" width="4.625" style="0" customWidth="1"/>
    <col min="10" max="10" width="1.75390625" style="0" customWidth="1"/>
    <col min="11" max="12" width="2.75390625" style="0" customWidth="1"/>
    <col min="13" max="13" width="4.625" style="0" customWidth="1"/>
    <col min="14" max="14" width="1.75390625" style="0" customWidth="1"/>
    <col min="15" max="16" width="2.75390625" style="0" customWidth="1"/>
    <col min="17" max="17" width="1.75390625" style="0" customWidth="1"/>
    <col min="18" max="18" width="2.75390625" style="0" customWidth="1"/>
    <col min="19" max="19" width="0.74609375" style="0" customWidth="1"/>
    <col min="20" max="22" width="2.75390625" style="0" customWidth="1"/>
    <col min="23" max="23" width="0.74609375" style="0" customWidth="1"/>
    <col min="24" max="27" width="2.75390625" style="0" customWidth="1"/>
    <col min="28" max="32" width="3.00390625" style="0" customWidth="1"/>
    <col min="33" max="33" width="5.75390625" style="0" customWidth="1"/>
  </cols>
  <sheetData>
    <row r="1" spans="8:22" ht="12.75">
      <c r="H1" s="26" t="s">
        <v>79</v>
      </c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</row>
    <row r="2" spans="2:33" ht="12.75">
      <c r="B2" t="s">
        <v>24</v>
      </c>
      <c r="AB2" s="34" t="s">
        <v>29</v>
      </c>
      <c r="AC2" s="43"/>
      <c r="AD2" s="43"/>
      <c r="AE2" s="43"/>
      <c r="AF2" s="43"/>
      <c r="AG2" s="44"/>
    </row>
    <row r="3" spans="2:33" ht="12.75">
      <c r="B3" t="s">
        <v>25</v>
      </c>
      <c r="C3" s="33" t="s">
        <v>96</v>
      </c>
      <c r="D3" s="33"/>
      <c r="E3" s="33"/>
      <c r="F3" s="33"/>
      <c r="G3" s="33"/>
      <c r="AB3" s="1">
        <v>1</v>
      </c>
      <c r="AC3" s="1">
        <v>2</v>
      </c>
      <c r="AD3" s="1">
        <v>3</v>
      </c>
      <c r="AE3" s="1">
        <v>4</v>
      </c>
      <c r="AF3" s="1" t="s">
        <v>27</v>
      </c>
      <c r="AG3" s="4" t="s">
        <v>28</v>
      </c>
    </row>
    <row r="4" spans="2:33" ht="12.75">
      <c r="B4" t="s">
        <v>26</v>
      </c>
      <c r="C4">
        <f>IF(AE27&gt;AE28,'Humphrey HF'!C4+1,'Humphrey HF'!C4+0)</f>
        <v>5</v>
      </c>
      <c r="D4" s="3" t="s">
        <v>30</v>
      </c>
      <c r="E4" s="9">
        <f>IF(AE27&lt;AE28,'Humphrey HF'!E4+1,'Humphrey HF'!E4+0)</f>
        <v>17</v>
      </c>
      <c r="F4" t="s">
        <v>31</v>
      </c>
      <c r="X4" s="35" t="s">
        <v>43</v>
      </c>
      <c r="Y4" s="35"/>
      <c r="Z4" s="35"/>
      <c r="AA4" s="36"/>
      <c r="AB4" s="1">
        <v>13</v>
      </c>
      <c r="AC4" s="1">
        <v>25</v>
      </c>
      <c r="AD4" s="1">
        <v>15</v>
      </c>
      <c r="AE4" s="1">
        <v>13</v>
      </c>
      <c r="AF4" s="1"/>
      <c r="AG4" s="1">
        <f>SUM(AB4:AF4)</f>
        <v>66</v>
      </c>
    </row>
    <row r="5" spans="3:33" ht="12.75">
      <c r="C5" s="6">
        <f>IF(AE27&gt;AE28,1,0)</f>
        <v>1</v>
      </c>
      <c r="E5" s="6">
        <f>IF(AE27&lt;AE28,1,0)</f>
        <v>0</v>
      </c>
      <c r="X5" s="35" t="str">
        <f>C3</f>
        <v>Elgin Pope John</v>
      </c>
      <c r="Y5" s="35"/>
      <c r="Z5" s="35"/>
      <c r="AA5" s="36"/>
      <c r="AB5" s="1">
        <v>14</v>
      </c>
      <c r="AC5" s="1">
        <v>16</v>
      </c>
      <c r="AD5" s="1">
        <v>15</v>
      </c>
      <c r="AE5" s="1">
        <v>10</v>
      </c>
      <c r="AF5" s="1"/>
      <c r="AG5" s="1">
        <f>SUM(AB5:AF5)</f>
        <v>55</v>
      </c>
    </row>
    <row r="7" spans="1:33" ht="12.75">
      <c r="A7" s="28" t="s">
        <v>0</v>
      </c>
      <c r="B7" s="29"/>
      <c r="C7" s="28" t="s">
        <v>1</v>
      </c>
      <c r="D7" s="32"/>
      <c r="E7" s="39"/>
      <c r="G7" s="28" t="s">
        <v>8</v>
      </c>
      <c r="H7" s="32"/>
      <c r="I7" s="29"/>
      <c r="K7" s="40" t="s">
        <v>14</v>
      </c>
      <c r="L7" s="41"/>
      <c r="M7" s="42"/>
      <c r="O7" s="28" t="s">
        <v>9</v>
      </c>
      <c r="P7" s="29"/>
      <c r="R7" s="37" t="s">
        <v>12</v>
      </c>
      <c r="T7" s="40" t="s">
        <v>13</v>
      </c>
      <c r="U7" s="41"/>
      <c r="V7" s="42"/>
      <c r="X7" s="28" t="s">
        <v>17</v>
      </c>
      <c r="Y7" s="32"/>
      <c r="Z7" s="32"/>
      <c r="AA7" s="29"/>
      <c r="AC7" s="37" t="s">
        <v>21</v>
      </c>
      <c r="AE7" s="37" t="s">
        <v>22</v>
      </c>
      <c r="AG7" s="37" t="s">
        <v>23</v>
      </c>
    </row>
    <row r="8" spans="1:33" ht="12.75">
      <c r="A8" s="2" t="s">
        <v>6</v>
      </c>
      <c r="B8" s="2" t="s">
        <v>5</v>
      </c>
      <c r="C8" s="2" t="s">
        <v>2</v>
      </c>
      <c r="D8" s="2" t="s">
        <v>3</v>
      </c>
      <c r="E8" s="2" t="s">
        <v>4</v>
      </c>
      <c r="G8" s="2" t="s">
        <v>2</v>
      </c>
      <c r="H8" s="2" t="s">
        <v>3</v>
      </c>
      <c r="I8" s="2" t="s">
        <v>4</v>
      </c>
      <c r="K8" s="2" t="s">
        <v>2</v>
      </c>
      <c r="L8" s="2" t="s">
        <v>3</v>
      </c>
      <c r="M8" s="2" t="s">
        <v>4</v>
      </c>
      <c r="O8" s="2" t="s">
        <v>10</v>
      </c>
      <c r="P8" s="2" t="s">
        <v>11</v>
      </c>
      <c r="R8" s="38"/>
      <c r="T8" s="2" t="s">
        <v>15</v>
      </c>
      <c r="U8" s="2" t="s">
        <v>16</v>
      </c>
      <c r="V8" s="2" t="s">
        <v>12</v>
      </c>
      <c r="X8" s="2" t="s">
        <v>3</v>
      </c>
      <c r="Y8" s="2" t="s">
        <v>18</v>
      </c>
      <c r="Z8" s="2" t="s">
        <v>19</v>
      </c>
      <c r="AA8" s="2" t="s">
        <v>20</v>
      </c>
      <c r="AC8" s="38"/>
      <c r="AE8" s="38"/>
      <c r="AG8" s="38"/>
    </row>
    <row r="9" spans="1:33" ht="12.75">
      <c r="A9" s="1">
        <v>11</v>
      </c>
      <c r="B9" s="1" t="s">
        <v>66</v>
      </c>
      <c r="C9" s="1">
        <v>4</v>
      </c>
      <c r="D9" s="1">
        <v>10</v>
      </c>
      <c r="E9" s="7">
        <f>IF(D9=0,"0",(C9/D9))</f>
        <v>0.4</v>
      </c>
      <c r="G9" s="1">
        <v>4</v>
      </c>
      <c r="H9" s="1">
        <v>4</v>
      </c>
      <c r="I9" s="7">
        <f>IF(H9=0,"0",(G9/H9))</f>
        <v>1</v>
      </c>
      <c r="K9" s="1">
        <v>1</v>
      </c>
      <c r="L9" s="1">
        <v>1</v>
      </c>
      <c r="M9" s="7">
        <f>IF(L9=0,"0",(K9/L9))</f>
        <v>1</v>
      </c>
      <c r="O9" s="1">
        <v>0</v>
      </c>
      <c r="P9" s="1">
        <v>1</v>
      </c>
      <c r="R9" s="1">
        <v>0</v>
      </c>
      <c r="T9" s="1">
        <v>2</v>
      </c>
      <c r="U9" s="1">
        <v>1</v>
      </c>
      <c r="V9" s="1">
        <v>0</v>
      </c>
      <c r="X9" s="1">
        <v>1</v>
      </c>
      <c r="Y9" s="1">
        <v>3</v>
      </c>
      <c r="Z9" s="1">
        <v>0</v>
      </c>
      <c r="AA9" s="1">
        <v>0</v>
      </c>
      <c r="AC9" s="1">
        <v>4</v>
      </c>
      <c r="AE9" s="1">
        <f>(C9*3)+(G9*2)+K9</f>
        <v>21</v>
      </c>
      <c r="AG9" s="12">
        <f>C9-D9+G9-H9+K9-L9+(O9*2)+P9-R9-T9-U9-V9+(X9*2)+Y9+Z9+(AA9*3)+AE9</f>
        <v>18</v>
      </c>
    </row>
    <row r="10" spans="1:33" ht="12.75">
      <c r="A10" s="1">
        <v>15</v>
      </c>
      <c r="B10" s="1" t="s">
        <v>67</v>
      </c>
      <c r="C10" s="1">
        <v>2</v>
      </c>
      <c r="D10" s="1">
        <v>5</v>
      </c>
      <c r="E10" s="7">
        <f aca="true" t="shared" si="0" ref="E10:E28">IF(D10=0,"0",(C10/D10))</f>
        <v>0.4</v>
      </c>
      <c r="G10" s="1">
        <v>1</v>
      </c>
      <c r="H10" s="1">
        <v>5</v>
      </c>
      <c r="I10" s="7">
        <f aca="true" t="shared" si="1" ref="I10:I28">IF(H10=0,"0",(G10/H10))</f>
        <v>0.2</v>
      </c>
      <c r="K10" s="1">
        <v>8</v>
      </c>
      <c r="L10" s="1">
        <v>11</v>
      </c>
      <c r="M10" s="7">
        <f aca="true" t="shared" si="2" ref="M10:M28">IF(L10=0,"0",(K10/L10))</f>
        <v>0.7272727272727273</v>
      </c>
      <c r="O10" s="1">
        <v>2</v>
      </c>
      <c r="P10" s="1">
        <v>8</v>
      </c>
      <c r="R10" s="1">
        <v>1</v>
      </c>
      <c r="T10" s="1">
        <v>2</v>
      </c>
      <c r="U10" s="1">
        <v>0</v>
      </c>
      <c r="V10" s="1">
        <v>1</v>
      </c>
      <c r="X10" s="1">
        <v>8</v>
      </c>
      <c r="Y10" s="1">
        <v>3</v>
      </c>
      <c r="Z10" s="1">
        <v>0</v>
      </c>
      <c r="AA10" s="1">
        <v>0</v>
      </c>
      <c r="AC10" s="1">
        <v>4</v>
      </c>
      <c r="AE10" s="1">
        <f aca="true" t="shared" si="3" ref="AE10:AE28">(C10*3)+(G10*2)+K10</f>
        <v>16</v>
      </c>
      <c r="AG10" s="12">
        <f aca="true" t="shared" si="4" ref="AG10:AG28">C10-D10+G10-H10+K10-L10+(O10*2)+P10-R10-T10-U10-V10+(X10*2)+Y10+Z10+(AA10*3)+AE10</f>
        <v>33</v>
      </c>
    </row>
    <row r="11" spans="1:33" ht="12.75">
      <c r="A11" s="1">
        <v>21</v>
      </c>
      <c r="B11" s="1" t="s">
        <v>68</v>
      </c>
      <c r="C11" s="1">
        <v>1</v>
      </c>
      <c r="D11" s="1">
        <v>1</v>
      </c>
      <c r="E11" s="7">
        <f t="shared" si="0"/>
        <v>1</v>
      </c>
      <c r="G11" s="1">
        <v>0</v>
      </c>
      <c r="H11" s="1">
        <v>1</v>
      </c>
      <c r="I11" s="7">
        <f t="shared" si="1"/>
        <v>0</v>
      </c>
      <c r="K11" s="1">
        <v>0</v>
      </c>
      <c r="L11" s="1">
        <v>0</v>
      </c>
      <c r="M11" s="7" t="str">
        <f t="shared" si="2"/>
        <v>0</v>
      </c>
      <c r="O11" s="1">
        <v>0</v>
      </c>
      <c r="P11" s="1">
        <v>1</v>
      </c>
      <c r="R11" s="1">
        <v>4</v>
      </c>
      <c r="T11" s="1">
        <v>1</v>
      </c>
      <c r="U11" s="1">
        <v>1</v>
      </c>
      <c r="V11" s="1">
        <v>0</v>
      </c>
      <c r="X11" s="1">
        <v>0</v>
      </c>
      <c r="Y11" s="1">
        <v>0</v>
      </c>
      <c r="Z11" s="1">
        <v>0</v>
      </c>
      <c r="AA11" s="1">
        <v>0</v>
      </c>
      <c r="AC11" s="1">
        <v>4</v>
      </c>
      <c r="AE11" s="1">
        <f t="shared" si="3"/>
        <v>3</v>
      </c>
      <c r="AG11" s="12">
        <f t="shared" si="4"/>
        <v>-3</v>
      </c>
    </row>
    <row r="12" spans="1:33" ht="12.75">
      <c r="A12" s="1">
        <v>23</v>
      </c>
      <c r="B12" s="1" t="s">
        <v>69</v>
      </c>
      <c r="C12" s="1">
        <v>0</v>
      </c>
      <c r="D12" s="1">
        <v>3</v>
      </c>
      <c r="E12" s="7">
        <f t="shared" si="0"/>
        <v>0</v>
      </c>
      <c r="G12" s="1">
        <v>4</v>
      </c>
      <c r="H12" s="1">
        <v>5</v>
      </c>
      <c r="I12" s="7">
        <f t="shared" si="1"/>
        <v>0.8</v>
      </c>
      <c r="K12" s="1">
        <v>4</v>
      </c>
      <c r="L12" s="1">
        <v>7</v>
      </c>
      <c r="M12" s="7">
        <f t="shared" si="2"/>
        <v>0.5714285714285714</v>
      </c>
      <c r="O12" s="1">
        <v>1</v>
      </c>
      <c r="P12" s="1">
        <v>4</v>
      </c>
      <c r="R12" s="1">
        <v>4</v>
      </c>
      <c r="T12" s="1">
        <v>1</v>
      </c>
      <c r="U12" s="1">
        <v>2</v>
      </c>
      <c r="V12" s="1">
        <v>0</v>
      </c>
      <c r="X12" s="1">
        <v>5</v>
      </c>
      <c r="Y12" s="1">
        <v>1</v>
      </c>
      <c r="Z12" s="1">
        <v>0</v>
      </c>
      <c r="AA12" s="1">
        <v>0</v>
      </c>
      <c r="AC12" s="1">
        <v>4</v>
      </c>
      <c r="AE12" s="1">
        <f t="shared" si="3"/>
        <v>12</v>
      </c>
      <c r="AG12" s="12">
        <f t="shared" si="4"/>
        <v>15</v>
      </c>
    </row>
    <row r="13" spans="1:33" ht="12.75">
      <c r="A13" s="1">
        <v>25</v>
      </c>
      <c r="B13" s="1" t="s">
        <v>70</v>
      </c>
      <c r="C13" s="1">
        <v>3</v>
      </c>
      <c r="D13" s="1">
        <v>6</v>
      </c>
      <c r="E13" s="7">
        <f t="shared" si="0"/>
        <v>0.5</v>
      </c>
      <c r="G13" s="1">
        <v>0</v>
      </c>
      <c r="H13" s="1">
        <v>0</v>
      </c>
      <c r="I13" s="7" t="str">
        <f t="shared" si="1"/>
        <v>0</v>
      </c>
      <c r="K13" s="1">
        <v>0</v>
      </c>
      <c r="L13" s="1">
        <v>0</v>
      </c>
      <c r="M13" s="7" t="str">
        <f t="shared" si="2"/>
        <v>0</v>
      </c>
      <c r="O13" s="1">
        <v>0</v>
      </c>
      <c r="P13" s="1">
        <v>2</v>
      </c>
      <c r="R13" s="1">
        <v>3</v>
      </c>
      <c r="T13" s="1">
        <v>0</v>
      </c>
      <c r="U13" s="1">
        <v>1</v>
      </c>
      <c r="V13" s="1">
        <v>0</v>
      </c>
      <c r="X13" s="1">
        <v>0</v>
      </c>
      <c r="Y13" s="1">
        <v>2</v>
      </c>
      <c r="Z13" s="1">
        <v>0</v>
      </c>
      <c r="AA13" s="1">
        <v>0</v>
      </c>
      <c r="AC13" s="1">
        <v>4</v>
      </c>
      <c r="AE13" s="1">
        <f t="shared" si="3"/>
        <v>9</v>
      </c>
      <c r="AG13" s="12">
        <f t="shared" si="4"/>
        <v>6</v>
      </c>
    </row>
    <row r="14" spans="1:33" ht="12.75">
      <c r="A14" s="1">
        <v>31</v>
      </c>
      <c r="B14" s="1" t="s">
        <v>76</v>
      </c>
      <c r="C14" s="1">
        <v>0</v>
      </c>
      <c r="D14" s="1">
        <v>0</v>
      </c>
      <c r="E14" s="7" t="str">
        <f t="shared" si="0"/>
        <v>0</v>
      </c>
      <c r="G14" s="1">
        <v>0</v>
      </c>
      <c r="H14" s="1">
        <v>0</v>
      </c>
      <c r="I14" s="7" t="str">
        <f t="shared" si="1"/>
        <v>0</v>
      </c>
      <c r="K14" s="1">
        <v>0</v>
      </c>
      <c r="L14" s="1">
        <v>0</v>
      </c>
      <c r="M14" s="7" t="str">
        <f t="shared" si="2"/>
        <v>0</v>
      </c>
      <c r="O14" s="1">
        <v>0</v>
      </c>
      <c r="P14" s="1">
        <v>0</v>
      </c>
      <c r="R14" s="1">
        <v>0</v>
      </c>
      <c r="T14" s="1">
        <v>0</v>
      </c>
      <c r="U14" s="1">
        <v>0</v>
      </c>
      <c r="V14" s="1">
        <v>0</v>
      </c>
      <c r="X14" s="1">
        <v>0</v>
      </c>
      <c r="Y14" s="1">
        <v>0</v>
      </c>
      <c r="Z14" s="1">
        <v>0</v>
      </c>
      <c r="AA14" s="1">
        <v>0</v>
      </c>
      <c r="AC14" s="1">
        <v>1</v>
      </c>
      <c r="AE14" s="1">
        <f t="shared" si="3"/>
        <v>0</v>
      </c>
      <c r="AG14" s="12">
        <f t="shared" si="4"/>
        <v>0</v>
      </c>
    </row>
    <row r="15" spans="1:33" ht="12.75">
      <c r="A15" s="1">
        <v>41</v>
      </c>
      <c r="B15" s="19" t="s">
        <v>71</v>
      </c>
      <c r="C15" s="1">
        <v>0</v>
      </c>
      <c r="D15" s="1">
        <v>0</v>
      </c>
      <c r="E15" s="7" t="str">
        <f t="shared" si="0"/>
        <v>0</v>
      </c>
      <c r="G15" s="1">
        <v>2</v>
      </c>
      <c r="H15" s="1">
        <v>6</v>
      </c>
      <c r="I15" s="7">
        <f t="shared" si="1"/>
        <v>0.3333333333333333</v>
      </c>
      <c r="K15" s="1">
        <v>0</v>
      </c>
      <c r="L15" s="1">
        <v>0</v>
      </c>
      <c r="M15" s="7" t="str">
        <f t="shared" si="2"/>
        <v>0</v>
      </c>
      <c r="O15" s="1">
        <v>4</v>
      </c>
      <c r="P15" s="1">
        <v>5</v>
      </c>
      <c r="R15" s="1">
        <v>3</v>
      </c>
      <c r="T15" s="1">
        <v>0</v>
      </c>
      <c r="U15" s="1">
        <v>0</v>
      </c>
      <c r="V15" s="1">
        <v>2</v>
      </c>
      <c r="X15" s="1">
        <v>3</v>
      </c>
      <c r="Y15" s="1">
        <v>2</v>
      </c>
      <c r="Z15" s="1">
        <v>2</v>
      </c>
      <c r="AA15" s="1">
        <v>0</v>
      </c>
      <c r="AC15" s="1">
        <v>4</v>
      </c>
      <c r="AE15" s="1">
        <f t="shared" si="3"/>
        <v>4</v>
      </c>
      <c r="AG15" s="12">
        <f t="shared" si="4"/>
        <v>18</v>
      </c>
    </row>
    <row r="16" spans="1:33" ht="12.75">
      <c r="A16" s="1">
        <v>45</v>
      </c>
      <c r="B16" s="1" t="s">
        <v>72</v>
      </c>
      <c r="C16" s="1">
        <v>0</v>
      </c>
      <c r="D16" s="1">
        <v>0</v>
      </c>
      <c r="E16" s="7" t="str">
        <f t="shared" si="0"/>
        <v>0</v>
      </c>
      <c r="G16" s="1">
        <v>0</v>
      </c>
      <c r="H16" s="1">
        <v>0</v>
      </c>
      <c r="I16" s="7" t="str">
        <f t="shared" si="1"/>
        <v>0</v>
      </c>
      <c r="K16" s="1">
        <v>0</v>
      </c>
      <c r="L16" s="1">
        <v>0</v>
      </c>
      <c r="M16" s="7" t="str">
        <f t="shared" si="2"/>
        <v>0</v>
      </c>
      <c r="O16" s="1">
        <v>0</v>
      </c>
      <c r="P16" s="1">
        <v>0</v>
      </c>
      <c r="R16" s="1">
        <v>0</v>
      </c>
      <c r="T16" s="1">
        <v>0</v>
      </c>
      <c r="U16" s="1">
        <v>0</v>
      </c>
      <c r="V16" s="1">
        <v>0</v>
      </c>
      <c r="X16" s="1">
        <v>0</v>
      </c>
      <c r="Y16" s="1">
        <v>0</v>
      </c>
      <c r="Z16" s="1">
        <v>0</v>
      </c>
      <c r="AA16" s="1">
        <v>0</v>
      </c>
      <c r="AC16" s="1">
        <v>0</v>
      </c>
      <c r="AE16" s="1">
        <f t="shared" si="3"/>
        <v>0</v>
      </c>
      <c r="AG16" s="12">
        <f t="shared" si="4"/>
        <v>0</v>
      </c>
    </row>
    <row r="17" spans="1:33" ht="12.75">
      <c r="A17" s="1">
        <v>51</v>
      </c>
      <c r="B17" s="1" t="s">
        <v>73</v>
      </c>
      <c r="C17" s="1">
        <v>0</v>
      </c>
      <c r="D17" s="1">
        <v>0</v>
      </c>
      <c r="E17" s="7" t="str">
        <f t="shared" si="0"/>
        <v>0</v>
      </c>
      <c r="G17" s="1">
        <v>0</v>
      </c>
      <c r="H17" s="1">
        <v>0</v>
      </c>
      <c r="I17" s="7" t="str">
        <f t="shared" si="1"/>
        <v>0</v>
      </c>
      <c r="K17" s="1">
        <v>0</v>
      </c>
      <c r="L17" s="1">
        <v>0</v>
      </c>
      <c r="M17" s="7" t="str">
        <f t="shared" si="2"/>
        <v>0</v>
      </c>
      <c r="O17" s="1">
        <v>0</v>
      </c>
      <c r="P17" s="1">
        <v>0</v>
      </c>
      <c r="R17" s="1">
        <v>0</v>
      </c>
      <c r="T17" s="1">
        <v>0</v>
      </c>
      <c r="U17" s="1">
        <v>0</v>
      </c>
      <c r="V17" s="1">
        <v>0</v>
      </c>
      <c r="X17" s="1">
        <v>0</v>
      </c>
      <c r="Y17" s="1">
        <v>0</v>
      </c>
      <c r="Z17" s="1">
        <v>0</v>
      </c>
      <c r="AA17" s="1">
        <v>0</v>
      </c>
      <c r="AC17" s="1">
        <v>0</v>
      </c>
      <c r="AE17" s="1">
        <f t="shared" si="3"/>
        <v>0</v>
      </c>
      <c r="AG17" s="12">
        <f t="shared" si="4"/>
        <v>0</v>
      </c>
    </row>
    <row r="18" spans="1:33" ht="12.75">
      <c r="A18" s="1">
        <v>53</v>
      </c>
      <c r="B18" s="1" t="s">
        <v>74</v>
      </c>
      <c r="C18" s="1">
        <v>0</v>
      </c>
      <c r="D18" s="1">
        <v>1</v>
      </c>
      <c r="E18" s="7">
        <f t="shared" si="0"/>
        <v>0</v>
      </c>
      <c r="G18" s="1">
        <v>0</v>
      </c>
      <c r="H18" s="1">
        <v>0</v>
      </c>
      <c r="I18" s="7" t="str">
        <f t="shared" si="1"/>
        <v>0</v>
      </c>
      <c r="K18" s="1">
        <v>0</v>
      </c>
      <c r="L18" s="1">
        <v>0</v>
      </c>
      <c r="M18" s="7" t="str">
        <f t="shared" si="2"/>
        <v>0</v>
      </c>
      <c r="O18" s="1">
        <v>0</v>
      </c>
      <c r="P18" s="1">
        <v>0</v>
      </c>
      <c r="R18" s="1">
        <v>0</v>
      </c>
      <c r="T18" s="1">
        <v>1</v>
      </c>
      <c r="U18" s="1">
        <v>1</v>
      </c>
      <c r="V18" s="1">
        <v>0</v>
      </c>
      <c r="X18" s="1">
        <v>0</v>
      </c>
      <c r="Y18" s="1">
        <v>0</v>
      </c>
      <c r="Z18" s="1">
        <v>0</v>
      </c>
      <c r="AA18" s="1">
        <v>0</v>
      </c>
      <c r="AC18" s="1">
        <v>3</v>
      </c>
      <c r="AE18" s="1">
        <f t="shared" si="3"/>
        <v>0</v>
      </c>
      <c r="AG18" s="12">
        <f t="shared" si="4"/>
        <v>-3</v>
      </c>
    </row>
    <row r="19" spans="1:33" ht="12.75">
      <c r="A19" s="1">
        <v>55</v>
      </c>
      <c r="B19" s="4" t="s">
        <v>75</v>
      </c>
      <c r="C19" s="1">
        <v>0</v>
      </c>
      <c r="D19" s="1">
        <v>0</v>
      </c>
      <c r="E19" s="7" t="str">
        <f t="shared" si="0"/>
        <v>0</v>
      </c>
      <c r="G19" s="1">
        <v>0</v>
      </c>
      <c r="H19" s="1">
        <v>0</v>
      </c>
      <c r="I19" s="7" t="str">
        <f t="shared" si="1"/>
        <v>0</v>
      </c>
      <c r="K19" s="1">
        <v>1</v>
      </c>
      <c r="L19" s="1">
        <v>2</v>
      </c>
      <c r="M19" s="7">
        <f t="shared" si="2"/>
        <v>0.5</v>
      </c>
      <c r="O19" s="1">
        <v>0</v>
      </c>
      <c r="P19" s="1">
        <v>2</v>
      </c>
      <c r="R19" s="1">
        <v>1</v>
      </c>
      <c r="T19" s="1">
        <v>0</v>
      </c>
      <c r="U19" s="1">
        <v>0</v>
      </c>
      <c r="V19" s="1">
        <v>1</v>
      </c>
      <c r="X19" s="1">
        <v>1</v>
      </c>
      <c r="Y19" s="1">
        <v>0</v>
      </c>
      <c r="Z19" s="1">
        <v>0</v>
      </c>
      <c r="AA19" s="1">
        <v>0</v>
      </c>
      <c r="AC19" s="1">
        <v>4</v>
      </c>
      <c r="AE19" s="1">
        <f t="shared" si="3"/>
        <v>1</v>
      </c>
      <c r="AG19" s="12">
        <f t="shared" si="4"/>
        <v>2</v>
      </c>
    </row>
    <row r="20" spans="1:33" ht="12.75">
      <c r="A20" s="1">
        <v>33</v>
      </c>
      <c r="B20" s="1" t="s">
        <v>88</v>
      </c>
      <c r="C20" s="1">
        <v>0</v>
      </c>
      <c r="D20" s="1">
        <v>0</v>
      </c>
      <c r="E20" s="7" t="str">
        <f t="shared" si="0"/>
        <v>0</v>
      </c>
      <c r="G20" s="1">
        <v>0</v>
      </c>
      <c r="H20" s="1">
        <v>0</v>
      </c>
      <c r="I20" s="7" t="str">
        <f t="shared" si="1"/>
        <v>0</v>
      </c>
      <c r="K20" s="1">
        <v>0</v>
      </c>
      <c r="L20" s="1">
        <v>0</v>
      </c>
      <c r="M20" s="7" t="str">
        <f t="shared" si="2"/>
        <v>0</v>
      </c>
      <c r="O20" s="1">
        <v>0</v>
      </c>
      <c r="P20" s="1">
        <v>0</v>
      </c>
      <c r="R20" s="1">
        <v>0</v>
      </c>
      <c r="T20" s="1">
        <v>0</v>
      </c>
      <c r="U20" s="1">
        <v>0</v>
      </c>
      <c r="V20" s="1">
        <v>0</v>
      </c>
      <c r="X20" s="1">
        <v>0</v>
      </c>
      <c r="Y20" s="1">
        <v>0</v>
      </c>
      <c r="Z20" s="1">
        <v>0</v>
      </c>
      <c r="AA20" s="1">
        <v>0</v>
      </c>
      <c r="AC20" s="1">
        <v>0</v>
      </c>
      <c r="AE20" s="1">
        <f t="shared" si="3"/>
        <v>0</v>
      </c>
      <c r="AG20" s="12">
        <f t="shared" si="4"/>
        <v>0</v>
      </c>
    </row>
    <row r="21" spans="1:33" ht="12.75">
      <c r="A21" s="1">
        <v>43</v>
      </c>
      <c r="B21" s="1" t="s">
        <v>89</v>
      </c>
      <c r="C21" s="1">
        <v>0</v>
      </c>
      <c r="D21" s="1">
        <v>0</v>
      </c>
      <c r="E21" s="7" t="str">
        <f t="shared" si="0"/>
        <v>0</v>
      </c>
      <c r="G21" s="1">
        <v>0</v>
      </c>
      <c r="H21" s="1">
        <v>0</v>
      </c>
      <c r="I21" s="7" t="str">
        <f t="shared" si="1"/>
        <v>0</v>
      </c>
      <c r="K21" s="1">
        <v>0</v>
      </c>
      <c r="L21" s="1">
        <v>0</v>
      </c>
      <c r="M21" s="7" t="str">
        <f t="shared" si="2"/>
        <v>0</v>
      </c>
      <c r="O21" s="1">
        <v>0</v>
      </c>
      <c r="P21" s="1">
        <v>0</v>
      </c>
      <c r="R21" s="1">
        <v>0</v>
      </c>
      <c r="T21" s="1">
        <v>0</v>
      </c>
      <c r="U21" s="1">
        <v>0</v>
      </c>
      <c r="V21" s="1">
        <v>0</v>
      </c>
      <c r="X21" s="1">
        <v>0</v>
      </c>
      <c r="Y21" s="1">
        <v>0</v>
      </c>
      <c r="Z21" s="1">
        <v>0</v>
      </c>
      <c r="AA21" s="1">
        <v>0</v>
      </c>
      <c r="AC21" s="1">
        <v>0</v>
      </c>
      <c r="AE21" s="1">
        <f t="shared" si="3"/>
        <v>0</v>
      </c>
      <c r="AG21" s="12">
        <f t="shared" si="4"/>
        <v>0</v>
      </c>
    </row>
    <row r="22" spans="1:33" ht="12.75">
      <c r="A22" s="1"/>
      <c r="B22" s="1"/>
      <c r="C22" s="1">
        <v>0</v>
      </c>
      <c r="D22" s="1">
        <v>0</v>
      </c>
      <c r="E22" s="7" t="str">
        <f t="shared" si="0"/>
        <v>0</v>
      </c>
      <c r="G22" s="1">
        <v>0</v>
      </c>
      <c r="H22" s="1">
        <v>0</v>
      </c>
      <c r="I22" s="7" t="str">
        <f t="shared" si="1"/>
        <v>0</v>
      </c>
      <c r="K22" s="1">
        <v>0</v>
      </c>
      <c r="L22" s="1">
        <v>0</v>
      </c>
      <c r="M22" s="7" t="str">
        <f t="shared" si="2"/>
        <v>0</v>
      </c>
      <c r="O22" s="1">
        <v>0</v>
      </c>
      <c r="P22" s="1">
        <v>0</v>
      </c>
      <c r="R22" s="1">
        <v>0</v>
      </c>
      <c r="T22" s="1">
        <v>0</v>
      </c>
      <c r="U22" s="1">
        <v>0</v>
      </c>
      <c r="V22" s="1">
        <v>0</v>
      </c>
      <c r="X22" s="1">
        <v>0</v>
      </c>
      <c r="Y22" s="1">
        <v>0</v>
      </c>
      <c r="Z22" s="1">
        <v>0</v>
      </c>
      <c r="AA22" s="1">
        <v>0</v>
      </c>
      <c r="AC22" s="1">
        <v>0</v>
      </c>
      <c r="AE22" s="1">
        <f t="shared" si="3"/>
        <v>0</v>
      </c>
      <c r="AG22" s="12">
        <f t="shared" si="4"/>
        <v>0</v>
      </c>
    </row>
    <row r="23" spans="1:33" ht="12.75">
      <c r="A23" s="1"/>
      <c r="B23" s="1"/>
      <c r="C23" s="1"/>
      <c r="D23" s="1"/>
      <c r="E23" s="7"/>
      <c r="G23" s="1"/>
      <c r="H23" s="1"/>
      <c r="I23" s="7"/>
      <c r="K23" s="1"/>
      <c r="L23" s="1"/>
      <c r="M23" s="7"/>
      <c r="O23" s="1"/>
      <c r="P23" s="1"/>
      <c r="R23" s="1"/>
      <c r="T23" s="1"/>
      <c r="U23" s="1"/>
      <c r="V23" s="1"/>
      <c r="X23" s="1"/>
      <c r="Y23" s="1"/>
      <c r="Z23" s="1"/>
      <c r="AA23" s="1"/>
      <c r="AC23" s="1"/>
      <c r="AE23" s="1"/>
      <c r="AG23" s="12"/>
    </row>
    <row r="24" spans="1:33" ht="12.75">
      <c r="A24" s="1"/>
      <c r="B24" s="1"/>
      <c r="C24" s="1"/>
      <c r="D24" s="1"/>
      <c r="E24" s="7"/>
      <c r="G24" s="1"/>
      <c r="H24" s="1"/>
      <c r="I24" s="7"/>
      <c r="K24" s="1"/>
      <c r="L24" s="1"/>
      <c r="M24" s="7"/>
      <c r="O24" s="1"/>
      <c r="P24" s="1"/>
      <c r="R24" s="1"/>
      <c r="T24" s="1"/>
      <c r="U24" s="1"/>
      <c r="V24" s="1"/>
      <c r="X24" s="1"/>
      <c r="Y24" s="1"/>
      <c r="Z24" s="1"/>
      <c r="AA24" s="1"/>
      <c r="AC24" s="1"/>
      <c r="AE24" s="1"/>
      <c r="AG24" s="12"/>
    </row>
    <row r="25" spans="1:33" ht="12.75">
      <c r="A25" s="1"/>
      <c r="B25" s="1"/>
      <c r="C25" s="1"/>
      <c r="D25" s="1"/>
      <c r="E25" s="7"/>
      <c r="G25" s="1"/>
      <c r="H25" s="1"/>
      <c r="I25" s="7"/>
      <c r="K25" s="1"/>
      <c r="L25" s="1"/>
      <c r="M25" s="7"/>
      <c r="O25" s="1"/>
      <c r="P25" s="1"/>
      <c r="R25" s="1"/>
      <c r="T25" s="1"/>
      <c r="U25" s="1"/>
      <c r="V25" s="1"/>
      <c r="X25" s="1"/>
      <c r="Y25" s="1"/>
      <c r="Z25" s="1"/>
      <c r="AA25" s="1"/>
      <c r="AC25" s="1"/>
      <c r="AE25" s="1"/>
      <c r="AG25" s="12"/>
    </row>
    <row r="26" spans="1:33" ht="12.75">
      <c r="A26" s="28" t="s">
        <v>7</v>
      </c>
      <c r="B26" s="29"/>
      <c r="C26" s="1"/>
      <c r="D26" s="1"/>
      <c r="E26" s="7"/>
      <c r="G26" s="1"/>
      <c r="H26" s="1"/>
      <c r="I26" s="7"/>
      <c r="K26" s="1"/>
      <c r="L26" s="1"/>
      <c r="M26" s="7"/>
      <c r="O26" s="1"/>
      <c r="P26" s="1"/>
      <c r="R26" s="1"/>
      <c r="T26" s="1"/>
      <c r="U26" s="1"/>
      <c r="V26" s="1"/>
      <c r="X26" s="1"/>
      <c r="Y26" s="1"/>
      <c r="Z26" s="1"/>
      <c r="AA26" s="1"/>
      <c r="AC26" s="1"/>
      <c r="AE26" s="1"/>
      <c r="AG26" s="12"/>
    </row>
    <row r="27" spans="1:33" ht="12.75">
      <c r="A27" s="28" t="s">
        <v>43</v>
      </c>
      <c r="B27" s="29"/>
      <c r="C27" s="1">
        <f>SUM(C9:C24)</f>
        <v>10</v>
      </c>
      <c r="D27" s="1">
        <f>SUM(D9:D24)</f>
        <v>26</v>
      </c>
      <c r="E27" s="7">
        <f t="shared" si="0"/>
        <v>0.38461538461538464</v>
      </c>
      <c r="G27" s="1">
        <f>SUM(G9:G24)</f>
        <v>11</v>
      </c>
      <c r="H27" s="1">
        <f>SUM(H9:H24)</f>
        <v>21</v>
      </c>
      <c r="I27" s="7">
        <f t="shared" si="1"/>
        <v>0.5238095238095238</v>
      </c>
      <c r="K27" s="1">
        <f>SUM(K9:K24)</f>
        <v>14</v>
      </c>
      <c r="L27" s="1">
        <f>SUM(L9:L24)</f>
        <v>21</v>
      </c>
      <c r="M27" s="7">
        <f t="shared" si="2"/>
        <v>0.6666666666666666</v>
      </c>
      <c r="O27" s="1">
        <f>SUM(O9:O24)</f>
        <v>7</v>
      </c>
      <c r="P27" s="1">
        <f>SUM(P9:P24)</f>
        <v>23</v>
      </c>
      <c r="R27" s="1">
        <f>SUM(R9:R24)</f>
        <v>16</v>
      </c>
      <c r="T27" s="1">
        <f>SUM(T9:T24)</f>
        <v>7</v>
      </c>
      <c r="U27" s="1">
        <f>SUM(U9:U24)</f>
        <v>6</v>
      </c>
      <c r="V27" s="1">
        <f>SUM(V9:V24)</f>
        <v>4</v>
      </c>
      <c r="X27" s="1">
        <f>SUM(X9:X24)</f>
        <v>18</v>
      </c>
      <c r="Y27" s="1">
        <f>SUM(Y9:Y24)</f>
        <v>11</v>
      </c>
      <c r="Z27" s="1">
        <f>SUM(Z9:Z24)</f>
        <v>2</v>
      </c>
      <c r="AA27" s="1">
        <f>SUM(AA9:AA24)</f>
        <v>0</v>
      </c>
      <c r="AC27" s="1"/>
      <c r="AE27" s="1">
        <f t="shared" si="3"/>
        <v>66</v>
      </c>
      <c r="AG27" s="12">
        <f t="shared" si="4"/>
        <v>86</v>
      </c>
    </row>
    <row r="28" spans="1:33" ht="12.75">
      <c r="A28" s="28" t="str">
        <f>C3</f>
        <v>Elgin Pope John</v>
      </c>
      <c r="B28" s="29"/>
      <c r="C28" s="1">
        <v>5</v>
      </c>
      <c r="D28" s="1">
        <v>21</v>
      </c>
      <c r="E28" s="7">
        <f t="shared" si="0"/>
        <v>0.23809523809523808</v>
      </c>
      <c r="G28" s="1">
        <v>16</v>
      </c>
      <c r="H28" s="1">
        <v>35</v>
      </c>
      <c r="I28" s="7">
        <f t="shared" si="1"/>
        <v>0.45714285714285713</v>
      </c>
      <c r="K28" s="1">
        <v>8</v>
      </c>
      <c r="L28" s="1">
        <v>15</v>
      </c>
      <c r="M28" s="7">
        <f t="shared" si="2"/>
        <v>0.5333333333333333</v>
      </c>
      <c r="O28" s="1">
        <v>14</v>
      </c>
      <c r="P28" s="1">
        <v>19</v>
      </c>
      <c r="R28" s="1">
        <v>20</v>
      </c>
      <c r="T28" s="1">
        <v>9</v>
      </c>
      <c r="U28" s="1">
        <v>0</v>
      </c>
      <c r="V28" s="1">
        <v>0</v>
      </c>
      <c r="X28" s="1">
        <v>13</v>
      </c>
      <c r="Y28" s="1">
        <v>10</v>
      </c>
      <c r="Z28" s="1">
        <v>0</v>
      </c>
      <c r="AA28" s="1">
        <v>1</v>
      </c>
      <c r="AC28" s="1"/>
      <c r="AE28" s="1">
        <f t="shared" si="3"/>
        <v>55</v>
      </c>
      <c r="AG28" s="12">
        <f t="shared" si="4"/>
        <v>70</v>
      </c>
    </row>
  </sheetData>
  <sheetProtection/>
  <mergeCells count="19">
    <mergeCell ref="X7:AA7"/>
    <mergeCell ref="AE7:AE8"/>
    <mergeCell ref="H1:V1"/>
    <mergeCell ref="K7:M7"/>
    <mergeCell ref="O7:P7"/>
    <mergeCell ref="AB2:AG2"/>
    <mergeCell ref="AG7:AG8"/>
    <mergeCell ref="AC7:AC8"/>
    <mergeCell ref="X4:AA4"/>
    <mergeCell ref="X5:AA5"/>
    <mergeCell ref="T7:V7"/>
    <mergeCell ref="C3:G3"/>
    <mergeCell ref="A27:B27"/>
    <mergeCell ref="A28:B28"/>
    <mergeCell ref="R7:R8"/>
    <mergeCell ref="A26:B26"/>
    <mergeCell ref="A7:B7"/>
    <mergeCell ref="C7:E7"/>
    <mergeCell ref="G7:I7"/>
  </mergeCells>
  <printOptions/>
  <pageMargins left="0.25" right="0.25" top="1" bottom="1" header="0.5" footer="0.5"/>
  <pageSetup orientation="landscape" scale="99"/>
  <colBreaks count="1" manualBreakCount="1">
    <brk id="33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AG28"/>
  <sheetViews>
    <sheetView workbookViewId="0" topLeftCell="A1">
      <selection activeCell="H29" sqref="H29"/>
    </sheetView>
  </sheetViews>
  <sheetFormatPr defaultColWidth="11.00390625" defaultRowHeight="12.75"/>
  <cols>
    <col min="1" max="1" width="2.75390625" style="0" customWidth="1"/>
    <col min="2" max="2" width="16.75390625" style="0" customWidth="1"/>
    <col min="3" max="4" width="2.75390625" style="0" customWidth="1"/>
    <col min="5" max="5" width="4.625" style="0" customWidth="1"/>
    <col min="6" max="6" width="1.75390625" style="0" customWidth="1"/>
    <col min="7" max="8" width="2.75390625" style="0" customWidth="1"/>
    <col min="9" max="9" width="4.625" style="0" customWidth="1"/>
    <col min="10" max="10" width="1.75390625" style="0" customWidth="1"/>
    <col min="11" max="12" width="2.75390625" style="0" customWidth="1"/>
    <col min="13" max="13" width="4.625" style="0" customWidth="1"/>
    <col min="14" max="14" width="1.75390625" style="0" customWidth="1"/>
    <col min="15" max="16" width="2.75390625" style="0" customWidth="1"/>
    <col min="17" max="17" width="1.75390625" style="0" customWidth="1"/>
    <col min="18" max="18" width="2.75390625" style="0" customWidth="1"/>
    <col min="19" max="19" width="0.74609375" style="0" customWidth="1"/>
    <col min="20" max="22" width="2.75390625" style="0" customWidth="1"/>
    <col min="23" max="23" width="0.74609375" style="0" customWidth="1"/>
    <col min="24" max="27" width="2.75390625" style="0" customWidth="1"/>
    <col min="28" max="32" width="3.00390625" style="0" customWidth="1"/>
    <col min="33" max="33" width="5.75390625" style="0" customWidth="1"/>
  </cols>
  <sheetData>
    <row r="1" spans="8:22" ht="12.75">
      <c r="H1" s="26" t="s">
        <v>79</v>
      </c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</row>
    <row r="2" spans="2:33" ht="12.75">
      <c r="B2" t="s">
        <v>24</v>
      </c>
      <c r="AB2" s="34" t="s">
        <v>29</v>
      </c>
      <c r="AC2" s="43"/>
      <c r="AD2" s="43"/>
      <c r="AE2" s="43"/>
      <c r="AF2" s="43"/>
      <c r="AG2" s="44"/>
    </row>
    <row r="3" spans="2:33" ht="12.75">
      <c r="B3" t="s">
        <v>25</v>
      </c>
      <c r="C3" s="33" t="s">
        <v>97</v>
      </c>
      <c r="D3" s="33"/>
      <c r="E3" s="33"/>
      <c r="F3" s="33"/>
      <c r="G3" s="33"/>
      <c r="AB3" s="1">
        <v>1</v>
      </c>
      <c r="AC3" s="1">
        <v>2</v>
      </c>
      <c r="AD3" s="1">
        <v>3</v>
      </c>
      <c r="AE3" s="1">
        <v>4</v>
      </c>
      <c r="AF3" s="1" t="s">
        <v>27</v>
      </c>
      <c r="AG3" s="4" t="s">
        <v>28</v>
      </c>
    </row>
    <row r="4" spans="2:33" ht="12.75">
      <c r="B4" t="s">
        <v>26</v>
      </c>
      <c r="C4">
        <f>IF(AE27&gt;AE28,'Subdistricts-EHPHHS'!C4+1,'Subdistricts-EHPHHS'!C4+0)</f>
        <v>5</v>
      </c>
      <c r="D4" s="3" t="s">
        <v>30</v>
      </c>
      <c r="E4" s="9">
        <f>IF(AE27&lt;AE28,'Subdistricts-EHPHHS'!E4+1,'Subdistricts-EHPHHS'!E4+0)</f>
        <v>18</v>
      </c>
      <c r="F4" t="s">
        <v>31</v>
      </c>
      <c r="X4" s="35" t="s">
        <v>43</v>
      </c>
      <c r="Y4" s="35"/>
      <c r="Z4" s="35"/>
      <c r="AA4" s="36"/>
      <c r="AB4" s="1">
        <v>12</v>
      </c>
      <c r="AC4" s="1">
        <v>14</v>
      </c>
      <c r="AD4" s="1">
        <v>9</v>
      </c>
      <c r="AE4" s="1">
        <v>17</v>
      </c>
      <c r="AF4" s="1"/>
      <c r="AG4" s="1">
        <f>SUM(AB4:AF4)</f>
        <v>52</v>
      </c>
    </row>
    <row r="5" spans="3:33" ht="12.75">
      <c r="C5" s="6">
        <f>IF(AE27&gt;AE28,1,0)</f>
        <v>0</v>
      </c>
      <c r="E5" s="6">
        <f>IF(AE27&lt;AE28,1,0)</f>
        <v>1</v>
      </c>
      <c r="X5" s="35" t="str">
        <f>C3</f>
        <v>Nelgih Oakdale </v>
      </c>
      <c r="Y5" s="35"/>
      <c r="Z5" s="35"/>
      <c r="AA5" s="36"/>
      <c r="AB5" s="1">
        <v>23</v>
      </c>
      <c r="AC5" s="1">
        <v>18</v>
      </c>
      <c r="AD5" s="1">
        <v>20</v>
      </c>
      <c r="AE5" s="1">
        <v>10</v>
      </c>
      <c r="AF5" s="1"/>
      <c r="AG5" s="1">
        <f>SUM(AB5:AF5)</f>
        <v>71</v>
      </c>
    </row>
    <row r="7" spans="1:33" ht="12.75">
      <c r="A7" s="28" t="s">
        <v>0</v>
      </c>
      <c r="B7" s="29"/>
      <c r="C7" s="28" t="s">
        <v>1</v>
      </c>
      <c r="D7" s="32"/>
      <c r="E7" s="39"/>
      <c r="G7" s="28" t="s">
        <v>8</v>
      </c>
      <c r="H7" s="32"/>
      <c r="I7" s="29"/>
      <c r="K7" s="40" t="s">
        <v>14</v>
      </c>
      <c r="L7" s="41"/>
      <c r="M7" s="42"/>
      <c r="O7" s="28" t="s">
        <v>9</v>
      </c>
      <c r="P7" s="29"/>
      <c r="R7" s="37" t="s">
        <v>12</v>
      </c>
      <c r="T7" s="40" t="s">
        <v>13</v>
      </c>
      <c r="U7" s="41"/>
      <c r="V7" s="42"/>
      <c r="X7" s="28" t="s">
        <v>17</v>
      </c>
      <c r="Y7" s="32"/>
      <c r="Z7" s="32"/>
      <c r="AA7" s="29"/>
      <c r="AC7" s="37" t="s">
        <v>21</v>
      </c>
      <c r="AE7" s="37" t="s">
        <v>22</v>
      </c>
      <c r="AG7" s="37" t="s">
        <v>23</v>
      </c>
    </row>
    <row r="8" spans="1:33" ht="12.75">
      <c r="A8" s="2" t="s">
        <v>6</v>
      </c>
      <c r="B8" s="2" t="s">
        <v>5</v>
      </c>
      <c r="C8" s="2" t="s">
        <v>2</v>
      </c>
      <c r="D8" s="2" t="s">
        <v>3</v>
      </c>
      <c r="E8" s="2" t="s">
        <v>4</v>
      </c>
      <c r="G8" s="2" t="s">
        <v>2</v>
      </c>
      <c r="H8" s="2" t="s">
        <v>3</v>
      </c>
      <c r="I8" s="2" t="s">
        <v>4</v>
      </c>
      <c r="K8" s="2" t="s">
        <v>2</v>
      </c>
      <c r="L8" s="2" t="s">
        <v>3</v>
      </c>
      <c r="M8" s="2" t="s">
        <v>4</v>
      </c>
      <c r="O8" s="2" t="s">
        <v>10</v>
      </c>
      <c r="P8" s="2" t="s">
        <v>11</v>
      </c>
      <c r="R8" s="38"/>
      <c r="T8" s="2" t="s">
        <v>15</v>
      </c>
      <c r="U8" s="2" t="s">
        <v>16</v>
      </c>
      <c r="V8" s="2" t="s">
        <v>12</v>
      </c>
      <c r="X8" s="2" t="s">
        <v>3</v>
      </c>
      <c r="Y8" s="2" t="s">
        <v>18</v>
      </c>
      <c r="Z8" s="2" t="s">
        <v>19</v>
      </c>
      <c r="AA8" s="2" t="s">
        <v>20</v>
      </c>
      <c r="AC8" s="38"/>
      <c r="AE8" s="38"/>
      <c r="AG8" s="38"/>
    </row>
    <row r="9" spans="1:33" ht="12.75">
      <c r="A9" s="1">
        <v>11</v>
      </c>
      <c r="B9" s="1" t="s">
        <v>66</v>
      </c>
      <c r="C9" s="1">
        <v>2</v>
      </c>
      <c r="D9" s="1">
        <v>7</v>
      </c>
      <c r="E9" s="7">
        <f>IF(D9=0,"0",(C9/D9))</f>
        <v>0.2857142857142857</v>
      </c>
      <c r="G9" s="1">
        <v>3</v>
      </c>
      <c r="H9" s="1">
        <v>8</v>
      </c>
      <c r="I9" s="7">
        <f>IF(H9=0,"0",(G9/H9))</f>
        <v>0.375</v>
      </c>
      <c r="K9" s="1">
        <v>0</v>
      </c>
      <c r="L9" s="1">
        <v>0</v>
      </c>
      <c r="M9" s="7" t="str">
        <f>IF(L9=0,"0",(K9/L9))</f>
        <v>0</v>
      </c>
      <c r="O9" s="1">
        <v>1</v>
      </c>
      <c r="P9" s="1">
        <v>4</v>
      </c>
      <c r="R9" s="1">
        <v>1</v>
      </c>
      <c r="T9" s="1">
        <v>0</v>
      </c>
      <c r="U9" s="1">
        <v>0</v>
      </c>
      <c r="V9" s="1">
        <v>0</v>
      </c>
      <c r="X9" s="1">
        <v>3</v>
      </c>
      <c r="Y9" s="1">
        <v>5</v>
      </c>
      <c r="Z9" s="1">
        <v>0</v>
      </c>
      <c r="AA9" s="1">
        <v>0</v>
      </c>
      <c r="AC9" s="1">
        <v>4</v>
      </c>
      <c r="AE9" s="1">
        <f>(C9*3)+(G9*2)+K9</f>
        <v>12</v>
      </c>
      <c r="AG9" s="12">
        <f>C9-D9+G9-H9+K9-L9+(O9*2)+P9-R9-T9-U9-V9+(X9*2)+Y9+Z9+(AA9*3)+AE9</f>
        <v>18</v>
      </c>
    </row>
    <row r="10" spans="1:33" ht="12.75">
      <c r="A10" s="1">
        <v>15</v>
      </c>
      <c r="B10" s="1" t="s">
        <v>67</v>
      </c>
      <c r="C10" s="1">
        <v>2</v>
      </c>
      <c r="D10" s="1">
        <v>5</v>
      </c>
      <c r="E10" s="7">
        <f aca="true" t="shared" si="0" ref="E10:E28">IF(D10=0,"0",(C10/D10))</f>
        <v>0.4</v>
      </c>
      <c r="G10" s="1">
        <v>3</v>
      </c>
      <c r="H10" s="1">
        <v>9</v>
      </c>
      <c r="I10" s="7">
        <f aca="true" t="shared" si="1" ref="I10:I28">IF(H10=0,"0",(G10/H10))</f>
        <v>0.3333333333333333</v>
      </c>
      <c r="K10" s="1">
        <v>1</v>
      </c>
      <c r="L10" s="1">
        <v>3</v>
      </c>
      <c r="M10" s="7">
        <f aca="true" t="shared" si="2" ref="M10:M28">IF(L10=0,"0",(K10/L10))</f>
        <v>0.3333333333333333</v>
      </c>
      <c r="O10" s="1">
        <v>1</v>
      </c>
      <c r="P10" s="1">
        <v>4</v>
      </c>
      <c r="R10" s="1">
        <v>3</v>
      </c>
      <c r="T10" s="1">
        <v>1</v>
      </c>
      <c r="U10" s="1">
        <v>0</v>
      </c>
      <c r="V10" s="1">
        <v>4</v>
      </c>
      <c r="X10" s="1">
        <v>2</v>
      </c>
      <c r="Y10" s="1">
        <v>1</v>
      </c>
      <c r="Z10" s="1">
        <v>0</v>
      </c>
      <c r="AA10" s="1">
        <v>0</v>
      </c>
      <c r="AC10" s="1">
        <v>4</v>
      </c>
      <c r="AE10" s="1">
        <f aca="true" t="shared" si="3" ref="AE10:AE28">(C10*3)+(G10*2)+K10</f>
        <v>13</v>
      </c>
      <c r="AG10" s="12">
        <f aca="true" t="shared" si="4" ref="AG10:AG28">C10-D10+G10-H10+K10-L10+(O10*2)+P10-R10-T10-U10-V10+(X10*2)+Y10+Z10+(AA10*3)+AE10</f>
        <v>5</v>
      </c>
    </row>
    <row r="11" spans="1:33" ht="12.75">
      <c r="A11" s="1">
        <v>21</v>
      </c>
      <c r="B11" s="1" t="s">
        <v>68</v>
      </c>
      <c r="C11" s="1">
        <v>0</v>
      </c>
      <c r="D11" s="1">
        <v>1</v>
      </c>
      <c r="E11" s="7">
        <f t="shared" si="0"/>
        <v>0</v>
      </c>
      <c r="G11" s="1">
        <v>0</v>
      </c>
      <c r="H11" s="1">
        <v>2</v>
      </c>
      <c r="I11" s="7">
        <f t="shared" si="1"/>
        <v>0</v>
      </c>
      <c r="K11" s="1">
        <v>0</v>
      </c>
      <c r="L11" s="1">
        <v>0</v>
      </c>
      <c r="M11" s="7" t="str">
        <f t="shared" si="2"/>
        <v>0</v>
      </c>
      <c r="O11" s="1">
        <v>1</v>
      </c>
      <c r="P11" s="1">
        <v>0</v>
      </c>
      <c r="R11" s="1">
        <v>3</v>
      </c>
      <c r="T11" s="1">
        <v>1</v>
      </c>
      <c r="U11" s="1">
        <v>1</v>
      </c>
      <c r="V11" s="1">
        <v>0</v>
      </c>
      <c r="X11" s="1">
        <v>1</v>
      </c>
      <c r="Y11" s="1">
        <v>0</v>
      </c>
      <c r="Z11" s="1">
        <v>0</v>
      </c>
      <c r="AA11" s="1">
        <v>0</v>
      </c>
      <c r="AC11" s="1">
        <v>4</v>
      </c>
      <c r="AE11" s="1">
        <f t="shared" si="3"/>
        <v>0</v>
      </c>
      <c r="AG11" s="12">
        <f t="shared" si="4"/>
        <v>-4</v>
      </c>
    </row>
    <row r="12" spans="1:33" ht="12.75">
      <c r="A12" s="1">
        <v>23</v>
      </c>
      <c r="B12" s="1" t="s">
        <v>69</v>
      </c>
      <c r="C12" s="1">
        <v>0</v>
      </c>
      <c r="D12" s="1">
        <v>3</v>
      </c>
      <c r="E12" s="7">
        <f t="shared" si="0"/>
        <v>0</v>
      </c>
      <c r="G12" s="1">
        <v>2</v>
      </c>
      <c r="H12" s="1">
        <v>4</v>
      </c>
      <c r="I12" s="7">
        <f t="shared" si="1"/>
        <v>0.5</v>
      </c>
      <c r="K12" s="1">
        <v>1</v>
      </c>
      <c r="L12" s="1">
        <v>2</v>
      </c>
      <c r="M12" s="7">
        <f t="shared" si="2"/>
        <v>0.5</v>
      </c>
      <c r="O12" s="1">
        <v>2</v>
      </c>
      <c r="P12" s="1">
        <v>0</v>
      </c>
      <c r="R12" s="1">
        <v>3</v>
      </c>
      <c r="T12" s="1">
        <v>0</v>
      </c>
      <c r="U12" s="1">
        <v>1</v>
      </c>
      <c r="V12" s="1">
        <v>0</v>
      </c>
      <c r="X12" s="1">
        <v>0</v>
      </c>
      <c r="Y12" s="1">
        <v>1</v>
      </c>
      <c r="Z12" s="1">
        <v>0</v>
      </c>
      <c r="AA12" s="1">
        <v>2</v>
      </c>
      <c r="AC12" s="1">
        <v>4</v>
      </c>
      <c r="AE12" s="1">
        <f t="shared" si="3"/>
        <v>5</v>
      </c>
      <c r="AG12" s="12">
        <f t="shared" si="4"/>
        <v>6</v>
      </c>
    </row>
    <row r="13" spans="1:33" ht="12.75">
      <c r="A13" s="1">
        <v>25</v>
      </c>
      <c r="B13" s="1" t="s">
        <v>70</v>
      </c>
      <c r="C13" s="1">
        <v>0</v>
      </c>
      <c r="D13" s="1">
        <v>0</v>
      </c>
      <c r="E13" s="7" t="str">
        <f t="shared" si="0"/>
        <v>0</v>
      </c>
      <c r="G13" s="1">
        <v>0</v>
      </c>
      <c r="H13" s="1">
        <v>2</v>
      </c>
      <c r="I13" s="7">
        <f t="shared" si="1"/>
        <v>0</v>
      </c>
      <c r="K13" s="1">
        <v>1</v>
      </c>
      <c r="L13" s="1">
        <v>2</v>
      </c>
      <c r="M13" s="7">
        <f t="shared" si="2"/>
        <v>0.5</v>
      </c>
      <c r="O13" s="1">
        <v>0</v>
      </c>
      <c r="P13" s="1">
        <v>1</v>
      </c>
      <c r="R13" s="1">
        <v>1</v>
      </c>
      <c r="T13" s="1">
        <v>1</v>
      </c>
      <c r="U13" s="1">
        <v>0</v>
      </c>
      <c r="V13" s="1">
        <v>0</v>
      </c>
      <c r="X13" s="1">
        <v>3</v>
      </c>
      <c r="Y13" s="1">
        <v>1</v>
      </c>
      <c r="Z13" s="1">
        <v>0</v>
      </c>
      <c r="AA13" s="1">
        <v>0</v>
      </c>
      <c r="AC13" s="1">
        <v>4</v>
      </c>
      <c r="AE13" s="1">
        <f t="shared" si="3"/>
        <v>1</v>
      </c>
      <c r="AG13" s="12">
        <f t="shared" si="4"/>
        <v>4</v>
      </c>
    </row>
    <row r="14" spans="1:33" ht="12.75">
      <c r="A14" s="1">
        <v>31</v>
      </c>
      <c r="B14" s="1" t="s">
        <v>76</v>
      </c>
      <c r="C14" s="1">
        <v>0</v>
      </c>
      <c r="D14" s="1">
        <v>2</v>
      </c>
      <c r="E14" s="7">
        <f t="shared" si="0"/>
        <v>0</v>
      </c>
      <c r="G14" s="1">
        <v>0</v>
      </c>
      <c r="H14" s="1">
        <v>0</v>
      </c>
      <c r="I14" s="7" t="str">
        <f t="shared" si="1"/>
        <v>0</v>
      </c>
      <c r="K14" s="1">
        <v>0</v>
      </c>
      <c r="L14" s="1">
        <v>0</v>
      </c>
      <c r="M14" s="7" t="str">
        <f t="shared" si="2"/>
        <v>0</v>
      </c>
      <c r="O14" s="1">
        <v>0</v>
      </c>
      <c r="P14" s="1">
        <v>1</v>
      </c>
      <c r="R14" s="1">
        <v>0</v>
      </c>
      <c r="T14" s="1">
        <v>2</v>
      </c>
      <c r="U14" s="1">
        <v>0</v>
      </c>
      <c r="V14" s="1">
        <v>0</v>
      </c>
      <c r="X14" s="1">
        <v>0</v>
      </c>
      <c r="Y14" s="1">
        <v>0</v>
      </c>
      <c r="Z14" s="1">
        <v>0</v>
      </c>
      <c r="AA14" s="1">
        <v>0</v>
      </c>
      <c r="AC14" s="1">
        <v>4</v>
      </c>
      <c r="AE14" s="1">
        <f t="shared" si="3"/>
        <v>0</v>
      </c>
      <c r="AG14" s="12">
        <f t="shared" si="4"/>
        <v>-3</v>
      </c>
    </row>
    <row r="15" spans="1:33" ht="12.75">
      <c r="A15" s="1">
        <v>41</v>
      </c>
      <c r="B15" s="19" t="s">
        <v>71</v>
      </c>
      <c r="C15" s="1">
        <v>0</v>
      </c>
      <c r="D15" s="1">
        <v>0</v>
      </c>
      <c r="E15" s="7" t="str">
        <f t="shared" si="0"/>
        <v>0</v>
      </c>
      <c r="G15" s="1">
        <v>5</v>
      </c>
      <c r="H15" s="1">
        <v>13</v>
      </c>
      <c r="I15" s="7">
        <f t="shared" si="1"/>
        <v>0.38461538461538464</v>
      </c>
      <c r="K15" s="1">
        <v>2</v>
      </c>
      <c r="L15" s="1">
        <v>5</v>
      </c>
      <c r="M15" s="7">
        <f>IF(L15=0,"0",(K15/L15))</f>
        <v>0.4</v>
      </c>
      <c r="O15" s="1">
        <v>1</v>
      </c>
      <c r="P15" s="1">
        <v>1</v>
      </c>
      <c r="R15" s="1">
        <v>2</v>
      </c>
      <c r="T15" s="1">
        <v>3</v>
      </c>
      <c r="U15" s="1">
        <v>0</v>
      </c>
      <c r="V15" s="1">
        <v>0</v>
      </c>
      <c r="X15" s="1">
        <v>1</v>
      </c>
      <c r="Y15" s="1">
        <v>1</v>
      </c>
      <c r="Z15" s="1">
        <v>2</v>
      </c>
      <c r="AA15" s="1">
        <v>0</v>
      </c>
      <c r="AC15" s="1">
        <v>4</v>
      </c>
      <c r="AE15" s="1">
        <f t="shared" si="3"/>
        <v>12</v>
      </c>
      <c r="AG15" s="12">
        <f t="shared" si="4"/>
        <v>4</v>
      </c>
    </row>
    <row r="16" spans="1:33" ht="12.75">
      <c r="A16" s="1">
        <v>45</v>
      </c>
      <c r="B16" s="1" t="s">
        <v>72</v>
      </c>
      <c r="C16" s="1">
        <v>0</v>
      </c>
      <c r="D16" s="1">
        <v>0</v>
      </c>
      <c r="E16" s="7" t="str">
        <f t="shared" si="0"/>
        <v>0</v>
      </c>
      <c r="G16" s="1">
        <v>0</v>
      </c>
      <c r="H16" s="1">
        <v>0</v>
      </c>
      <c r="I16" s="7" t="str">
        <f t="shared" si="1"/>
        <v>0</v>
      </c>
      <c r="K16" s="1">
        <v>0</v>
      </c>
      <c r="L16" s="1">
        <v>0</v>
      </c>
      <c r="M16" s="7" t="str">
        <f t="shared" si="2"/>
        <v>0</v>
      </c>
      <c r="O16" s="1">
        <v>0</v>
      </c>
      <c r="P16" s="1">
        <v>0</v>
      </c>
      <c r="R16" s="1">
        <v>0</v>
      </c>
      <c r="T16" s="1">
        <v>0</v>
      </c>
      <c r="U16" s="1">
        <v>0</v>
      </c>
      <c r="V16" s="1">
        <v>0</v>
      </c>
      <c r="X16" s="1">
        <v>0</v>
      </c>
      <c r="Y16" s="1">
        <v>0</v>
      </c>
      <c r="Z16" s="1">
        <v>0</v>
      </c>
      <c r="AA16" s="1">
        <v>0</v>
      </c>
      <c r="AC16" s="1">
        <v>1</v>
      </c>
      <c r="AE16" s="1">
        <f t="shared" si="3"/>
        <v>0</v>
      </c>
      <c r="AG16" s="12">
        <f t="shared" si="4"/>
        <v>0</v>
      </c>
    </row>
    <row r="17" spans="1:33" ht="12.75">
      <c r="A17" s="1">
        <v>51</v>
      </c>
      <c r="B17" s="1" t="s">
        <v>73</v>
      </c>
      <c r="C17" s="1">
        <v>0</v>
      </c>
      <c r="D17" s="1">
        <v>0</v>
      </c>
      <c r="E17" s="7" t="str">
        <f t="shared" si="0"/>
        <v>0</v>
      </c>
      <c r="G17" s="1">
        <v>0</v>
      </c>
      <c r="H17" s="1">
        <v>0</v>
      </c>
      <c r="I17" s="7" t="str">
        <f t="shared" si="1"/>
        <v>0</v>
      </c>
      <c r="K17" s="1">
        <v>0</v>
      </c>
      <c r="L17" s="1">
        <v>0</v>
      </c>
      <c r="M17" s="7" t="str">
        <f t="shared" si="2"/>
        <v>0</v>
      </c>
      <c r="O17" s="1">
        <v>0</v>
      </c>
      <c r="P17" s="1">
        <v>0</v>
      </c>
      <c r="R17" s="1">
        <v>0</v>
      </c>
      <c r="T17" s="1">
        <v>0</v>
      </c>
      <c r="U17" s="1">
        <v>0</v>
      </c>
      <c r="V17" s="1">
        <v>0</v>
      </c>
      <c r="X17" s="1">
        <v>0</v>
      </c>
      <c r="Y17" s="1">
        <v>0</v>
      </c>
      <c r="Z17" s="1">
        <v>0</v>
      </c>
      <c r="AA17" s="1">
        <v>0</v>
      </c>
      <c r="AC17" s="1">
        <v>1</v>
      </c>
      <c r="AE17" s="1">
        <f t="shared" si="3"/>
        <v>0</v>
      </c>
      <c r="AG17" s="12">
        <f t="shared" si="4"/>
        <v>0</v>
      </c>
    </row>
    <row r="18" spans="1:33" ht="12.75">
      <c r="A18" s="1">
        <v>53</v>
      </c>
      <c r="B18" s="1" t="s">
        <v>74</v>
      </c>
      <c r="C18" s="1">
        <v>1</v>
      </c>
      <c r="D18" s="1">
        <v>2</v>
      </c>
      <c r="E18" s="7">
        <f t="shared" si="0"/>
        <v>0.5</v>
      </c>
      <c r="G18" s="1">
        <v>0</v>
      </c>
      <c r="H18" s="1">
        <v>0</v>
      </c>
      <c r="I18" s="7" t="str">
        <f t="shared" si="1"/>
        <v>0</v>
      </c>
      <c r="K18" s="1">
        <v>0</v>
      </c>
      <c r="L18" s="1">
        <v>0</v>
      </c>
      <c r="M18" s="7" t="str">
        <f t="shared" si="2"/>
        <v>0</v>
      </c>
      <c r="O18" s="1">
        <v>0</v>
      </c>
      <c r="P18" s="1">
        <v>0</v>
      </c>
      <c r="R18" s="1">
        <v>1</v>
      </c>
      <c r="T18" s="1">
        <v>0</v>
      </c>
      <c r="U18" s="1">
        <v>0</v>
      </c>
      <c r="V18" s="1">
        <v>0</v>
      </c>
      <c r="X18" s="1">
        <v>1</v>
      </c>
      <c r="Y18" s="1">
        <v>0</v>
      </c>
      <c r="Z18" s="1">
        <v>0</v>
      </c>
      <c r="AA18" s="1">
        <v>0</v>
      </c>
      <c r="AC18" s="1">
        <v>1</v>
      </c>
      <c r="AE18" s="1">
        <f t="shared" si="3"/>
        <v>3</v>
      </c>
      <c r="AG18" s="12">
        <f t="shared" si="4"/>
        <v>3</v>
      </c>
    </row>
    <row r="19" spans="1:33" ht="12.75">
      <c r="A19" s="1">
        <v>55</v>
      </c>
      <c r="B19" s="4" t="s">
        <v>75</v>
      </c>
      <c r="C19" s="1">
        <v>0</v>
      </c>
      <c r="D19" s="1">
        <v>0</v>
      </c>
      <c r="E19" s="7" t="str">
        <f t="shared" si="0"/>
        <v>0</v>
      </c>
      <c r="G19" s="1">
        <v>1</v>
      </c>
      <c r="H19" s="1">
        <v>2</v>
      </c>
      <c r="I19" s="7">
        <f t="shared" si="1"/>
        <v>0.5</v>
      </c>
      <c r="K19" s="1">
        <v>4</v>
      </c>
      <c r="L19" s="1">
        <v>4</v>
      </c>
      <c r="M19" s="7">
        <f t="shared" si="2"/>
        <v>1</v>
      </c>
      <c r="O19" s="1">
        <v>1</v>
      </c>
      <c r="P19" s="1">
        <v>2</v>
      </c>
      <c r="R19" s="1">
        <v>1</v>
      </c>
      <c r="T19" s="1">
        <v>0</v>
      </c>
      <c r="U19" s="1">
        <v>0</v>
      </c>
      <c r="V19" s="1">
        <v>1</v>
      </c>
      <c r="X19" s="1">
        <v>1</v>
      </c>
      <c r="Y19" s="1">
        <v>0</v>
      </c>
      <c r="Z19" s="1">
        <v>0</v>
      </c>
      <c r="AA19" s="1">
        <v>0</v>
      </c>
      <c r="AC19" s="1">
        <v>3</v>
      </c>
      <c r="AE19" s="1">
        <f t="shared" si="3"/>
        <v>6</v>
      </c>
      <c r="AG19" s="12">
        <f t="shared" si="4"/>
        <v>9</v>
      </c>
    </row>
    <row r="20" spans="1:33" ht="12.75">
      <c r="A20" s="1">
        <v>33</v>
      </c>
      <c r="B20" s="1" t="s">
        <v>88</v>
      </c>
      <c r="C20" s="1">
        <v>0</v>
      </c>
      <c r="D20" s="1">
        <v>0</v>
      </c>
      <c r="E20" s="7" t="str">
        <f t="shared" si="0"/>
        <v>0</v>
      </c>
      <c r="G20" s="1">
        <v>0</v>
      </c>
      <c r="H20" s="1">
        <v>0</v>
      </c>
      <c r="I20" s="7" t="str">
        <f t="shared" si="1"/>
        <v>0</v>
      </c>
      <c r="K20" s="1">
        <v>0</v>
      </c>
      <c r="L20" s="1">
        <v>0</v>
      </c>
      <c r="M20" s="7" t="str">
        <f t="shared" si="2"/>
        <v>0</v>
      </c>
      <c r="O20" s="1">
        <v>0</v>
      </c>
      <c r="P20" s="1">
        <v>1</v>
      </c>
      <c r="R20" s="1">
        <v>0</v>
      </c>
      <c r="T20" s="1">
        <v>0</v>
      </c>
      <c r="U20" s="1">
        <v>0</v>
      </c>
      <c r="V20" s="1">
        <v>0</v>
      </c>
      <c r="X20" s="1">
        <v>0</v>
      </c>
      <c r="Y20" s="1">
        <v>0</v>
      </c>
      <c r="Z20" s="1">
        <v>0</v>
      </c>
      <c r="AA20" s="1">
        <v>0</v>
      </c>
      <c r="AC20" s="1">
        <v>1</v>
      </c>
      <c r="AE20" s="1">
        <f t="shared" si="3"/>
        <v>0</v>
      </c>
      <c r="AG20" s="12">
        <f t="shared" si="4"/>
        <v>1</v>
      </c>
    </row>
    <row r="21" spans="1:33" ht="12.75">
      <c r="A21" s="1">
        <v>43</v>
      </c>
      <c r="B21" s="1" t="s">
        <v>89</v>
      </c>
      <c r="C21" s="1">
        <v>0</v>
      </c>
      <c r="D21" s="1">
        <v>0</v>
      </c>
      <c r="E21" s="7" t="str">
        <f t="shared" si="0"/>
        <v>0</v>
      </c>
      <c r="G21" s="1">
        <v>0</v>
      </c>
      <c r="H21" s="1">
        <v>0</v>
      </c>
      <c r="I21" s="7" t="str">
        <f t="shared" si="1"/>
        <v>0</v>
      </c>
      <c r="K21" s="1">
        <v>0</v>
      </c>
      <c r="L21" s="1">
        <v>0</v>
      </c>
      <c r="M21" s="7" t="str">
        <f t="shared" si="2"/>
        <v>0</v>
      </c>
      <c r="O21" s="1">
        <v>0</v>
      </c>
      <c r="P21" s="1">
        <v>0</v>
      </c>
      <c r="R21" s="1">
        <v>0</v>
      </c>
      <c r="T21" s="1">
        <v>0</v>
      </c>
      <c r="U21" s="1">
        <v>0</v>
      </c>
      <c r="V21" s="1">
        <v>0</v>
      </c>
      <c r="X21" s="1">
        <v>0</v>
      </c>
      <c r="Y21" s="1">
        <v>0</v>
      </c>
      <c r="Z21" s="1">
        <v>0</v>
      </c>
      <c r="AA21" s="1">
        <v>0</v>
      </c>
      <c r="AC21" s="1">
        <v>1</v>
      </c>
      <c r="AE21" s="1">
        <f t="shared" si="3"/>
        <v>0</v>
      </c>
      <c r="AG21" s="12">
        <f t="shared" si="4"/>
        <v>0</v>
      </c>
    </row>
    <row r="22" spans="1:33" ht="12.75">
      <c r="A22" s="1"/>
      <c r="B22" s="1"/>
      <c r="C22" s="1">
        <v>0</v>
      </c>
      <c r="D22" s="1">
        <v>0</v>
      </c>
      <c r="E22" s="7" t="str">
        <f t="shared" si="0"/>
        <v>0</v>
      </c>
      <c r="G22" s="1">
        <v>0</v>
      </c>
      <c r="H22" s="1">
        <v>0</v>
      </c>
      <c r="I22" s="7" t="str">
        <f t="shared" si="1"/>
        <v>0</v>
      </c>
      <c r="K22" s="1">
        <v>0</v>
      </c>
      <c r="L22" s="1">
        <v>0</v>
      </c>
      <c r="M22" s="7" t="str">
        <f t="shared" si="2"/>
        <v>0</v>
      </c>
      <c r="O22" s="1">
        <v>0</v>
      </c>
      <c r="P22" s="1">
        <v>0</v>
      </c>
      <c r="R22" s="1">
        <v>0</v>
      </c>
      <c r="T22" s="1">
        <v>0</v>
      </c>
      <c r="U22" s="1">
        <v>0</v>
      </c>
      <c r="V22" s="1">
        <v>0</v>
      </c>
      <c r="X22" s="1">
        <v>0</v>
      </c>
      <c r="Y22" s="1">
        <v>0</v>
      </c>
      <c r="Z22" s="1">
        <v>0</v>
      </c>
      <c r="AA22" s="1">
        <v>0</v>
      </c>
      <c r="AC22" s="1">
        <v>0</v>
      </c>
      <c r="AE22" s="1">
        <f t="shared" si="3"/>
        <v>0</v>
      </c>
      <c r="AG22" s="12">
        <f t="shared" si="4"/>
        <v>0</v>
      </c>
    </row>
    <row r="23" spans="1:33" ht="12.75">
      <c r="A23" s="1"/>
      <c r="B23" s="1"/>
      <c r="C23" s="1"/>
      <c r="D23" s="1"/>
      <c r="E23" s="7"/>
      <c r="G23" s="1"/>
      <c r="H23" s="1"/>
      <c r="I23" s="7"/>
      <c r="K23" s="1"/>
      <c r="L23" s="1"/>
      <c r="M23" s="7"/>
      <c r="O23" s="1"/>
      <c r="P23" s="1"/>
      <c r="R23" s="1"/>
      <c r="T23" s="1"/>
      <c r="U23" s="1"/>
      <c r="V23" s="1"/>
      <c r="X23" s="1"/>
      <c r="Y23" s="1"/>
      <c r="Z23" s="1"/>
      <c r="AA23" s="1"/>
      <c r="AC23" s="1"/>
      <c r="AE23" s="1"/>
      <c r="AG23" s="12"/>
    </row>
    <row r="24" spans="1:33" ht="12.75">
      <c r="A24" s="1"/>
      <c r="B24" s="1"/>
      <c r="C24" s="1"/>
      <c r="D24" s="1"/>
      <c r="E24" s="7"/>
      <c r="G24" s="1"/>
      <c r="H24" s="1"/>
      <c r="I24" s="7"/>
      <c r="K24" s="1"/>
      <c r="L24" s="1"/>
      <c r="M24" s="7"/>
      <c r="O24" s="1"/>
      <c r="P24" s="1"/>
      <c r="R24" s="1"/>
      <c r="T24" s="1"/>
      <c r="U24" s="1"/>
      <c r="V24" s="1"/>
      <c r="X24" s="1"/>
      <c r="Y24" s="1"/>
      <c r="Z24" s="1"/>
      <c r="AA24" s="1"/>
      <c r="AC24" s="1"/>
      <c r="AE24" s="1"/>
      <c r="AG24" s="12"/>
    </row>
    <row r="25" spans="1:33" ht="12.75">
      <c r="A25" s="1"/>
      <c r="B25" s="1"/>
      <c r="C25" s="1"/>
      <c r="D25" s="1"/>
      <c r="E25" s="7"/>
      <c r="G25" s="1"/>
      <c r="H25" s="1"/>
      <c r="I25" s="7"/>
      <c r="K25" s="1"/>
      <c r="L25" s="1"/>
      <c r="M25" s="7"/>
      <c r="O25" s="1"/>
      <c r="P25" s="1"/>
      <c r="R25" s="1"/>
      <c r="T25" s="1"/>
      <c r="U25" s="1"/>
      <c r="V25" s="1"/>
      <c r="X25" s="1"/>
      <c r="Y25" s="1"/>
      <c r="Z25" s="1"/>
      <c r="AA25" s="1"/>
      <c r="AC25" s="1"/>
      <c r="AE25" s="1"/>
      <c r="AG25" s="12"/>
    </row>
    <row r="26" spans="1:33" ht="12.75">
      <c r="A26" s="28" t="s">
        <v>7</v>
      </c>
      <c r="B26" s="29"/>
      <c r="C26" s="1"/>
      <c r="D26" s="1"/>
      <c r="E26" s="7"/>
      <c r="G26" s="1"/>
      <c r="H26" s="1"/>
      <c r="I26" s="7"/>
      <c r="K26" s="1"/>
      <c r="L26" s="1"/>
      <c r="M26" s="7"/>
      <c r="O26" s="1"/>
      <c r="P26" s="1"/>
      <c r="R26" s="1"/>
      <c r="T26" s="1"/>
      <c r="U26" s="1"/>
      <c r="V26" s="1"/>
      <c r="X26" s="1"/>
      <c r="Y26" s="1"/>
      <c r="Z26" s="1"/>
      <c r="AA26" s="1"/>
      <c r="AC26" s="1"/>
      <c r="AE26" s="1"/>
      <c r="AG26" s="12"/>
    </row>
    <row r="27" spans="1:33" ht="12.75">
      <c r="A27" s="28" t="s">
        <v>43</v>
      </c>
      <c r="B27" s="29"/>
      <c r="C27" s="1">
        <f>SUM(C9:C24)</f>
        <v>5</v>
      </c>
      <c r="D27" s="1">
        <f>SUM(D9:D24)</f>
        <v>20</v>
      </c>
      <c r="E27" s="7">
        <f t="shared" si="0"/>
        <v>0.25</v>
      </c>
      <c r="G27" s="1">
        <f>SUM(G9:G24)</f>
        <v>14</v>
      </c>
      <c r="H27" s="1">
        <f>SUM(H9:H24)</f>
        <v>40</v>
      </c>
      <c r="I27" s="7">
        <f t="shared" si="1"/>
        <v>0.35</v>
      </c>
      <c r="K27" s="1">
        <f>SUM(K9:K24)</f>
        <v>9</v>
      </c>
      <c r="L27" s="1">
        <f>SUM(L9:L24)</f>
        <v>16</v>
      </c>
      <c r="M27" s="7">
        <f t="shared" si="2"/>
        <v>0.5625</v>
      </c>
      <c r="O27" s="1">
        <f>SUM(O9:O24)</f>
        <v>7</v>
      </c>
      <c r="P27" s="1">
        <f>SUM(P9:P24)</f>
        <v>14</v>
      </c>
      <c r="R27" s="1">
        <f>SUM(R9:R24)</f>
        <v>15</v>
      </c>
      <c r="T27" s="1">
        <f>SUM(T9:T24)</f>
        <v>8</v>
      </c>
      <c r="U27" s="1">
        <f>SUM(U9:U24)</f>
        <v>2</v>
      </c>
      <c r="V27" s="1">
        <f>SUM(V9:V24)</f>
        <v>5</v>
      </c>
      <c r="X27" s="1">
        <f>SUM(X9:X24)</f>
        <v>12</v>
      </c>
      <c r="Y27" s="1">
        <f>SUM(Y9:Y24)</f>
        <v>9</v>
      </c>
      <c r="Z27" s="1">
        <f>SUM(Z9:Z24)</f>
        <v>2</v>
      </c>
      <c r="AA27" s="1">
        <f>SUM(AA9:AA24)</f>
        <v>2</v>
      </c>
      <c r="AC27" s="1"/>
      <c r="AE27" s="1">
        <f t="shared" si="3"/>
        <v>52</v>
      </c>
      <c r="AG27" s="12">
        <f t="shared" si="4"/>
        <v>43</v>
      </c>
    </row>
    <row r="28" spans="1:33" ht="12.75">
      <c r="A28" s="28" t="str">
        <f>C3</f>
        <v>Nelgih Oakdale </v>
      </c>
      <c r="B28" s="29"/>
      <c r="C28" s="1">
        <v>7</v>
      </c>
      <c r="D28" s="1">
        <v>19</v>
      </c>
      <c r="E28" s="7">
        <f t="shared" si="0"/>
        <v>0.3684210526315789</v>
      </c>
      <c r="G28" s="1">
        <v>20</v>
      </c>
      <c r="H28" s="1">
        <v>31</v>
      </c>
      <c r="I28" s="7">
        <f t="shared" si="1"/>
        <v>0.6451612903225806</v>
      </c>
      <c r="K28" s="1">
        <v>10</v>
      </c>
      <c r="L28" s="1">
        <v>16</v>
      </c>
      <c r="M28" s="7">
        <f t="shared" si="2"/>
        <v>0.625</v>
      </c>
      <c r="O28" s="1">
        <v>13</v>
      </c>
      <c r="P28" s="1">
        <v>21</v>
      </c>
      <c r="R28" s="1">
        <v>14</v>
      </c>
      <c r="T28" s="1">
        <v>15</v>
      </c>
      <c r="U28" s="1">
        <v>0</v>
      </c>
      <c r="V28" s="1">
        <v>0</v>
      </c>
      <c r="X28" s="1">
        <v>0</v>
      </c>
      <c r="Y28" s="1">
        <v>0</v>
      </c>
      <c r="Z28" s="1">
        <v>0</v>
      </c>
      <c r="AA28" s="1">
        <v>0</v>
      </c>
      <c r="AC28" s="1"/>
      <c r="AE28" s="1">
        <f t="shared" si="3"/>
        <v>71</v>
      </c>
      <c r="AG28" s="12">
        <f t="shared" si="4"/>
        <v>60</v>
      </c>
    </row>
  </sheetData>
  <sheetProtection/>
  <mergeCells count="19">
    <mergeCell ref="H1:V1"/>
    <mergeCell ref="AB2:AG2"/>
    <mergeCell ref="C3:G3"/>
    <mergeCell ref="X4:AA4"/>
    <mergeCell ref="A27:B27"/>
    <mergeCell ref="A28:B28"/>
    <mergeCell ref="AC7:AC8"/>
    <mergeCell ref="AE7:AE8"/>
    <mergeCell ref="X7:AA7"/>
    <mergeCell ref="R7:R8"/>
    <mergeCell ref="AG7:AG8"/>
    <mergeCell ref="A26:B26"/>
    <mergeCell ref="X5:AA5"/>
    <mergeCell ref="A7:B7"/>
    <mergeCell ref="C7:E7"/>
    <mergeCell ref="G7:I7"/>
    <mergeCell ref="T7:V7"/>
    <mergeCell ref="K7:M7"/>
    <mergeCell ref="O7:P7"/>
  </mergeCells>
  <printOptions/>
  <pageMargins left="0.25" right="0.25" top="1" bottom="1" header="0.5" footer="0.5"/>
  <pageSetup orientation="landscape" scale="99"/>
  <colBreaks count="1" manualBreakCount="1">
    <brk id="33" max="6553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AG28"/>
  <sheetViews>
    <sheetView workbookViewId="0" topLeftCell="A1">
      <selection activeCell="V36" sqref="V36"/>
    </sheetView>
  </sheetViews>
  <sheetFormatPr defaultColWidth="11.00390625" defaultRowHeight="12.75"/>
  <cols>
    <col min="1" max="1" width="2.75390625" style="0" customWidth="1"/>
    <col min="2" max="2" width="16.75390625" style="0" customWidth="1"/>
    <col min="3" max="4" width="2.75390625" style="0" customWidth="1"/>
    <col min="5" max="5" width="4.625" style="0" customWidth="1"/>
    <col min="6" max="6" width="0.875" style="0" customWidth="1"/>
    <col min="7" max="8" width="2.75390625" style="0" customWidth="1"/>
    <col min="9" max="9" width="4.625" style="0" customWidth="1"/>
    <col min="10" max="10" width="0.875" style="0" customWidth="1"/>
    <col min="11" max="12" width="2.75390625" style="0" customWidth="1"/>
    <col min="13" max="13" width="4.625" style="0" customWidth="1"/>
    <col min="14" max="14" width="0.875" style="0" customWidth="1"/>
    <col min="15" max="16" width="2.75390625" style="0" customWidth="1"/>
    <col min="17" max="17" width="0.875" style="0" customWidth="1"/>
    <col min="18" max="18" width="2.75390625" style="0" customWidth="1"/>
    <col min="19" max="19" width="0.875" style="0" customWidth="1"/>
    <col min="20" max="22" width="2.75390625" style="0" customWidth="1"/>
    <col min="23" max="23" width="0.875" style="0" customWidth="1"/>
    <col min="24" max="27" width="2.75390625" style="0" customWidth="1"/>
    <col min="28" max="28" width="2.875" style="0" customWidth="1"/>
    <col min="29" max="32" width="3.00390625" style="0" customWidth="1"/>
    <col min="33" max="33" width="5.75390625" style="0" customWidth="1"/>
  </cols>
  <sheetData>
    <row r="1" spans="8:22" ht="12.75">
      <c r="H1" s="26" t="s">
        <v>47</v>
      </c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</row>
    <row r="2" spans="2:33" ht="12.75">
      <c r="B2" t="s">
        <v>24</v>
      </c>
      <c r="AB2" s="34" t="s">
        <v>29</v>
      </c>
      <c r="AC2" s="43"/>
      <c r="AD2" s="43"/>
      <c r="AE2" s="43"/>
      <c r="AF2" s="43"/>
      <c r="AG2" s="44"/>
    </row>
    <row r="3" spans="2:33" ht="12.75">
      <c r="B3" t="s">
        <v>25</v>
      </c>
      <c r="C3" s="33"/>
      <c r="D3" s="33"/>
      <c r="E3" s="33"/>
      <c r="F3" s="33"/>
      <c r="G3" s="33"/>
      <c r="AB3" s="1">
        <v>1</v>
      </c>
      <c r="AC3" s="1">
        <v>2</v>
      </c>
      <c r="AD3" s="1">
        <v>3</v>
      </c>
      <c r="AE3" s="1">
        <v>4</v>
      </c>
      <c r="AF3" s="1" t="s">
        <v>27</v>
      </c>
      <c r="AG3" s="4" t="s">
        <v>28</v>
      </c>
    </row>
    <row r="4" spans="2:33" ht="12.75">
      <c r="B4" t="s">
        <v>26</v>
      </c>
      <c r="C4">
        <f>IF(AE27&gt;AE28,'Sub1 Neligh-Oak.'!C4+1,'Sub1 Neligh-Oak.'!C4+0)</f>
        <v>5</v>
      </c>
      <c r="D4" s="3" t="s">
        <v>30</v>
      </c>
      <c r="E4" s="9">
        <f>IF(AE27&lt;AE28,'Sub1 Neligh-Oak.'!E4+1,'Sub1 Neligh-Oak.'!E4+0)</f>
        <v>18</v>
      </c>
      <c r="F4" t="s">
        <v>31</v>
      </c>
      <c r="X4" s="35" t="s">
        <v>43</v>
      </c>
      <c r="Y4" s="35"/>
      <c r="Z4" s="35"/>
      <c r="AA4" s="36"/>
      <c r="AB4" s="1">
        <v>0</v>
      </c>
      <c r="AC4" s="1">
        <v>0</v>
      </c>
      <c r="AD4" s="1">
        <v>0</v>
      </c>
      <c r="AE4" s="1">
        <v>0</v>
      </c>
      <c r="AF4" s="1"/>
      <c r="AG4" s="1">
        <f>SUM(AB4:AF4)</f>
        <v>0</v>
      </c>
    </row>
    <row r="5" spans="3:33" ht="12.75">
      <c r="C5" s="6">
        <f>IF(AE27&gt;AE28,1,0)</f>
        <v>0</v>
      </c>
      <c r="E5" s="6">
        <f>IF(AE27&lt;AE28,1,0)</f>
        <v>0</v>
      </c>
      <c r="X5" s="35">
        <f>C3</f>
        <v>0</v>
      </c>
      <c r="Y5" s="35"/>
      <c r="Z5" s="35"/>
      <c r="AA5" s="36"/>
      <c r="AB5" s="1">
        <v>0</v>
      </c>
      <c r="AC5" s="1">
        <v>0</v>
      </c>
      <c r="AD5" s="1">
        <v>0</v>
      </c>
      <c r="AE5" s="1">
        <v>0</v>
      </c>
      <c r="AF5" s="1"/>
      <c r="AG5" s="1">
        <f>SUM(AB5:AF5)</f>
        <v>0</v>
      </c>
    </row>
    <row r="7" spans="1:33" ht="12.75">
      <c r="A7" s="28" t="s">
        <v>0</v>
      </c>
      <c r="B7" s="29"/>
      <c r="C7" s="28" t="s">
        <v>1</v>
      </c>
      <c r="D7" s="32"/>
      <c r="E7" s="39"/>
      <c r="G7" s="28" t="s">
        <v>8</v>
      </c>
      <c r="H7" s="32"/>
      <c r="I7" s="29"/>
      <c r="K7" s="40" t="s">
        <v>14</v>
      </c>
      <c r="L7" s="41"/>
      <c r="M7" s="42"/>
      <c r="O7" s="28" t="s">
        <v>9</v>
      </c>
      <c r="P7" s="29"/>
      <c r="R7" s="37" t="s">
        <v>12</v>
      </c>
      <c r="T7" s="40" t="s">
        <v>13</v>
      </c>
      <c r="U7" s="41"/>
      <c r="V7" s="42"/>
      <c r="X7" s="28" t="s">
        <v>17</v>
      </c>
      <c r="Y7" s="32"/>
      <c r="Z7" s="32"/>
      <c r="AA7" s="29"/>
      <c r="AC7" s="37" t="s">
        <v>21</v>
      </c>
      <c r="AE7" s="37" t="s">
        <v>22</v>
      </c>
      <c r="AG7" s="37" t="s">
        <v>23</v>
      </c>
    </row>
    <row r="8" spans="1:33" ht="12.75">
      <c r="A8" s="2" t="s">
        <v>6</v>
      </c>
      <c r="B8" s="2" t="s">
        <v>5</v>
      </c>
      <c r="C8" s="2" t="s">
        <v>2</v>
      </c>
      <c r="D8" s="2" t="s">
        <v>3</v>
      </c>
      <c r="E8" s="2" t="s">
        <v>4</v>
      </c>
      <c r="G8" s="2" t="s">
        <v>2</v>
      </c>
      <c r="H8" s="2" t="s">
        <v>3</v>
      </c>
      <c r="I8" s="2" t="s">
        <v>4</v>
      </c>
      <c r="K8" s="2" t="s">
        <v>2</v>
      </c>
      <c r="L8" s="2" t="s">
        <v>3</v>
      </c>
      <c r="M8" s="2" t="s">
        <v>4</v>
      </c>
      <c r="O8" s="2" t="s">
        <v>10</v>
      </c>
      <c r="P8" s="2" t="s">
        <v>11</v>
      </c>
      <c r="R8" s="38"/>
      <c r="T8" s="2" t="s">
        <v>15</v>
      </c>
      <c r="U8" s="2" t="s">
        <v>16</v>
      </c>
      <c r="V8" s="2" t="s">
        <v>12</v>
      </c>
      <c r="X8" s="2" t="s">
        <v>3</v>
      </c>
      <c r="Y8" s="2" t="s">
        <v>18</v>
      </c>
      <c r="Z8" s="2" t="s">
        <v>19</v>
      </c>
      <c r="AA8" s="2" t="s">
        <v>20</v>
      </c>
      <c r="AC8" s="38"/>
      <c r="AE8" s="38"/>
      <c r="AG8" s="38"/>
    </row>
    <row r="9" spans="1:33" ht="12.75">
      <c r="A9" s="1"/>
      <c r="B9" s="1"/>
      <c r="C9" s="1">
        <v>0</v>
      </c>
      <c r="D9" s="1">
        <v>0</v>
      </c>
      <c r="E9" s="7" t="str">
        <f>IF(D9=0,"0",(C9/D9))</f>
        <v>0</v>
      </c>
      <c r="G9" s="1">
        <v>0</v>
      </c>
      <c r="H9" s="1">
        <v>0</v>
      </c>
      <c r="I9" s="7" t="str">
        <f>IF(H9=0,"0",(G9/H9))</f>
        <v>0</v>
      </c>
      <c r="K9" s="1">
        <v>0</v>
      </c>
      <c r="L9" s="1">
        <v>0</v>
      </c>
      <c r="M9" s="7" t="str">
        <f>IF(L9=0,"0",(K9/L9))</f>
        <v>0</v>
      </c>
      <c r="O9" s="1">
        <v>0</v>
      </c>
      <c r="P9" s="1">
        <v>0</v>
      </c>
      <c r="R9" s="1">
        <v>0</v>
      </c>
      <c r="T9" s="1">
        <v>0</v>
      </c>
      <c r="U9" s="1">
        <v>0</v>
      </c>
      <c r="V9" s="1">
        <v>0</v>
      </c>
      <c r="X9" s="1">
        <v>0</v>
      </c>
      <c r="Y9" s="1">
        <v>0</v>
      </c>
      <c r="Z9" s="1">
        <v>0</v>
      </c>
      <c r="AA9" s="1">
        <v>0</v>
      </c>
      <c r="AC9" s="1">
        <v>0</v>
      </c>
      <c r="AE9" s="1">
        <f>(C9*3)+(G9*2)+K9</f>
        <v>0</v>
      </c>
      <c r="AG9" s="12">
        <f>C9-D9+G9-H9+K9-L9+(O9*2)+P9-R9-T9-U9-V9+(X9*2)+Y9+Z9+(AA9*3)+AE9</f>
        <v>0</v>
      </c>
    </row>
    <row r="10" spans="1:33" ht="12.75">
      <c r="A10" s="1"/>
      <c r="B10" s="1"/>
      <c r="C10" s="1">
        <v>0</v>
      </c>
      <c r="D10" s="1">
        <v>0</v>
      </c>
      <c r="E10" s="7" t="str">
        <f aca="true" t="shared" si="0" ref="E10:E22">IF(D10=0,"0",(C10/D10))</f>
        <v>0</v>
      </c>
      <c r="G10" s="1">
        <v>0</v>
      </c>
      <c r="H10" s="1">
        <v>0</v>
      </c>
      <c r="I10" s="7" t="str">
        <f aca="true" t="shared" si="1" ref="I10:I22">IF(H10=0,"0",(G10/H10))</f>
        <v>0</v>
      </c>
      <c r="K10" s="1">
        <v>0</v>
      </c>
      <c r="L10" s="1">
        <v>0</v>
      </c>
      <c r="M10" s="7" t="str">
        <f aca="true" t="shared" si="2" ref="M10:M22">IF(L10=0,"0",(K10/L10))</f>
        <v>0</v>
      </c>
      <c r="O10" s="1">
        <v>0</v>
      </c>
      <c r="P10" s="1">
        <v>0</v>
      </c>
      <c r="R10" s="1">
        <v>0</v>
      </c>
      <c r="T10" s="1">
        <v>0</v>
      </c>
      <c r="U10" s="1">
        <v>0</v>
      </c>
      <c r="V10" s="1">
        <v>0</v>
      </c>
      <c r="X10" s="1">
        <v>0</v>
      </c>
      <c r="Y10" s="1">
        <v>0</v>
      </c>
      <c r="Z10" s="1">
        <v>0</v>
      </c>
      <c r="AA10" s="1">
        <v>0</v>
      </c>
      <c r="AC10" s="1">
        <v>0</v>
      </c>
      <c r="AE10" s="1">
        <f aca="true" t="shared" si="3" ref="AE10:AE22">(C10*3)+(G10*2)+K10</f>
        <v>0</v>
      </c>
      <c r="AG10" s="12">
        <f aca="true" t="shared" si="4" ref="AG10:AG22">C10-D10+G10-H10+K10-L10+(O10*2)+P10-R10-T10-U10-V10+(X10*2)+Y10+Z10+(AA10*3)+AE10</f>
        <v>0</v>
      </c>
    </row>
    <row r="11" spans="1:33" ht="12.75">
      <c r="A11" s="1"/>
      <c r="B11" s="1"/>
      <c r="C11" s="1">
        <v>0</v>
      </c>
      <c r="D11" s="1">
        <v>0</v>
      </c>
      <c r="E11" s="7" t="str">
        <f t="shared" si="0"/>
        <v>0</v>
      </c>
      <c r="G11" s="1">
        <v>0</v>
      </c>
      <c r="H11" s="1">
        <v>0</v>
      </c>
      <c r="I11" s="7" t="str">
        <f t="shared" si="1"/>
        <v>0</v>
      </c>
      <c r="K11" s="1">
        <v>0</v>
      </c>
      <c r="L11" s="1">
        <v>0</v>
      </c>
      <c r="M11" s="7" t="str">
        <f t="shared" si="2"/>
        <v>0</v>
      </c>
      <c r="O11" s="1">
        <v>0</v>
      </c>
      <c r="P11" s="1">
        <v>0</v>
      </c>
      <c r="R11" s="1">
        <v>0</v>
      </c>
      <c r="T11" s="1">
        <v>0</v>
      </c>
      <c r="U11" s="1">
        <v>0</v>
      </c>
      <c r="V11" s="1">
        <v>0</v>
      </c>
      <c r="X11" s="1">
        <v>0</v>
      </c>
      <c r="Y11" s="1">
        <v>0</v>
      </c>
      <c r="Z11" s="1">
        <v>0</v>
      </c>
      <c r="AA11" s="1">
        <v>0</v>
      </c>
      <c r="AC11" s="1">
        <v>0</v>
      </c>
      <c r="AE11" s="1">
        <f t="shared" si="3"/>
        <v>0</v>
      </c>
      <c r="AG11" s="12">
        <f t="shared" si="4"/>
        <v>0</v>
      </c>
    </row>
    <row r="12" spans="1:33" ht="12.75">
      <c r="A12" s="1"/>
      <c r="B12" s="1"/>
      <c r="C12" s="1">
        <v>0</v>
      </c>
      <c r="D12" s="1">
        <v>0</v>
      </c>
      <c r="E12" s="7" t="str">
        <f t="shared" si="0"/>
        <v>0</v>
      </c>
      <c r="G12" s="1">
        <v>0</v>
      </c>
      <c r="H12" s="1">
        <v>0</v>
      </c>
      <c r="I12" s="7" t="str">
        <f t="shared" si="1"/>
        <v>0</v>
      </c>
      <c r="K12" s="1">
        <v>0</v>
      </c>
      <c r="L12" s="1">
        <v>0</v>
      </c>
      <c r="M12" s="7" t="str">
        <f t="shared" si="2"/>
        <v>0</v>
      </c>
      <c r="O12" s="1">
        <v>0</v>
      </c>
      <c r="P12" s="1">
        <v>0</v>
      </c>
      <c r="R12" s="1">
        <v>0</v>
      </c>
      <c r="T12" s="1">
        <v>0</v>
      </c>
      <c r="U12" s="1">
        <v>0</v>
      </c>
      <c r="V12" s="1">
        <v>0</v>
      </c>
      <c r="X12" s="1">
        <v>0</v>
      </c>
      <c r="Y12" s="1">
        <v>0</v>
      </c>
      <c r="Z12" s="1">
        <v>0</v>
      </c>
      <c r="AA12" s="1">
        <v>0</v>
      </c>
      <c r="AC12" s="1">
        <v>0</v>
      </c>
      <c r="AE12" s="1">
        <f t="shared" si="3"/>
        <v>0</v>
      </c>
      <c r="AG12" s="12">
        <f t="shared" si="4"/>
        <v>0</v>
      </c>
    </row>
    <row r="13" spans="1:33" ht="12.75">
      <c r="A13" s="1"/>
      <c r="B13" s="1"/>
      <c r="C13" s="1">
        <v>0</v>
      </c>
      <c r="D13" s="1">
        <v>0</v>
      </c>
      <c r="E13" s="7" t="str">
        <f t="shared" si="0"/>
        <v>0</v>
      </c>
      <c r="G13" s="1">
        <v>0</v>
      </c>
      <c r="H13" s="1">
        <v>0</v>
      </c>
      <c r="I13" s="7" t="str">
        <f t="shared" si="1"/>
        <v>0</v>
      </c>
      <c r="K13" s="1">
        <v>0</v>
      </c>
      <c r="L13" s="1">
        <v>0</v>
      </c>
      <c r="M13" s="7" t="str">
        <f t="shared" si="2"/>
        <v>0</v>
      </c>
      <c r="O13" s="1">
        <v>0</v>
      </c>
      <c r="P13" s="1">
        <v>0</v>
      </c>
      <c r="R13" s="1">
        <v>0</v>
      </c>
      <c r="T13" s="1">
        <v>0</v>
      </c>
      <c r="U13" s="1">
        <v>0</v>
      </c>
      <c r="V13" s="1">
        <v>0</v>
      </c>
      <c r="X13" s="1">
        <v>0</v>
      </c>
      <c r="Y13" s="1">
        <v>0</v>
      </c>
      <c r="Z13" s="1">
        <v>0</v>
      </c>
      <c r="AA13" s="1">
        <v>0</v>
      </c>
      <c r="AC13" s="1">
        <v>0</v>
      </c>
      <c r="AE13" s="1">
        <f t="shared" si="3"/>
        <v>0</v>
      </c>
      <c r="AG13" s="12">
        <f t="shared" si="4"/>
        <v>0</v>
      </c>
    </row>
    <row r="14" spans="1:33" ht="12.75">
      <c r="A14" s="1"/>
      <c r="B14" s="1"/>
      <c r="C14" s="1">
        <v>0</v>
      </c>
      <c r="D14" s="1">
        <v>0</v>
      </c>
      <c r="E14" s="7" t="str">
        <f t="shared" si="0"/>
        <v>0</v>
      </c>
      <c r="G14" s="1">
        <v>0</v>
      </c>
      <c r="H14" s="1">
        <v>0</v>
      </c>
      <c r="I14" s="7" t="str">
        <f t="shared" si="1"/>
        <v>0</v>
      </c>
      <c r="K14" s="1">
        <v>0</v>
      </c>
      <c r="L14" s="1">
        <v>0</v>
      </c>
      <c r="M14" s="7" t="str">
        <f t="shared" si="2"/>
        <v>0</v>
      </c>
      <c r="O14" s="1">
        <v>0</v>
      </c>
      <c r="P14" s="1">
        <v>0</v>
      </c>
      <c r="R14" s="1">
        <v>0</v>
      </c>
      <c r="T14" s="1">
        <v>0</v>
      </c>
      <c r="U14" s="1">
        <v>0</v>
      </c>
      <c r="V14" s="1">
        <v>0</v>
      </c>
      <c r="X14" s="1">
        <v>0</v>
      </c>
      <c r="Y14" s="1">
        <v>0</v>
      </c>
      <c r="Z14" s="1">
        <v>0</v>
      </c>
      <c r="AA14" s="1">
        <v>0</v>
      </c>
      <c r="AC14" s="1">
        <v>0</v>
      </c>
      <c r="AE14" s="1">
        <f t="shared" si="3"/>
        <v>0</v>
      </c>
      <c r="AG14" s="12">
        <f t="shared" si="4"/>
        <v>0</v>
      </c>
    </row>
    <row r="15" spans="1:33" ht="12.75">
      <c r="A15" s="1"/>
      <c r="B15" s="17"/>
      <c r="C15" s="1">
        <v>0</v>
      </c>
      <c r="D15" s="1">
        <v>0</v>
      </c>
      <c r="E15" s="7" t="str">
        <f t="shared" si="0"/>
        <v>0</v>
      </c>
      <c r="G15" s="1">
        <v>0</v>
      </c>
      <c r="H15" s="1">
        <v>0</v>
      </c>
      <c r="I15" s="7" t="str">
        <f t="shared" si="1"/>
        <v>0</v>
      </c>
      <c r="K15" s="1">
        <v>0</v>
      </c>
      <c r="L15" s="1">
        <v>0</v>
      </c>
      <c r="M15" s="7" t="str">
        <f t="shared" si="2"/>
        <v>0</v>
      </c>
      <c r="O15" s="1">
        <v>0</v>
      </c>
      <c r="P15" s="1">
        <v>0</v>
      </c>
      <c r="R15" s="1">
        <v>0</v>
      </c>
      <c r="T15" s="1">
        <v>0</v>
      </c>
      <c r="U15" s="1">
        <v>0</v>
      </c>
      <c r="V15" s="1">
        <v>0</v>
      </c>
      <c r="X15" s="1">
        <v>0</v>
      </c>
      <c r="Y15" s="1">
        <v>0</v>
      </c>
      <c r="Z15" s="1">
        <v>0</v>
      </c>
      <c r="AA15" s="1">
        <v>0</v>
      </c>
      <c r="AC15" s="1">
        <v>0</v>
      </c>
      <c r="AE15" s="1">
        <f t="shared" si="3"/>
        <v>0</v>
      </c>
      <c r="AG15" s="12">
        <f t="shared" si="4"/>
        <v>0</v>
      </c>
    </row>
    <row r="16" spans="1:33" ht="12.75">
      <c r="A16" s="1"/>
      <c r="B16" s="1"/>
      <c r="C16" s="1">
        <v>0</v>
      </c>
      <c r="D16" s="1">
        <v>0</v>
      </c>
      <c r="E16" s="7" t="str">
        <f t="shared" si="0"/>
        <v>0</v>
      </c>
      <c r="G16" s="1">
        <v>0</v>
      </c>
      <c r="H16" s="1">
        <v>0</v>
      </c>
      <c r="I16" s="7" t="str">
        <f t="shared" si="1"/>
        <v>0</v>
      </c>
      <c r="K16" s="1">
        <v>0</v>
      </c>
      <c r="L16" s="1">
        <v>0</v>
      </c>
      <c r="M16" s="7" t="str">
        <f t="shared" si="2"/>
        <v>0</v>
      </c>
      <c r="O16" s="1">
        <v>0</v>
      </c>
      <c r="P16" s="1">
        <v>0</v>
      </c>
      <c r="R16" s="1">
        <v>0</v>
      </c>
      <c r="T16" s="1">
        <v>0</v>
      </c>
      <c r="U16" s="1">
        <v>0</v>
      </c>
      <c r="V16" s="1">
        <v>0</v>
      </c>
      <c r="X16" s="1">
        <v>0</v>
      </c>
      <c r="Y16" s="1">
        <v>0</v>
      </c>
      <c r="Z16" s="1">
        <v>0</v>
      </c>
      <c r="AA16" s="1">
        <v>0</v>
      </c>
      <c r="AC16" s="1">
        <v>0</v>
      </c>
      <c r="AE16" s="1">
        <f t="shared" si="3"/>
        <v>0</v>
      </c>
      <c r="AG16" s="12">
        <f t="shared" si="4"/>
        <v>0</v>
      </c>
    </row>
    <row r="17" spans="1:33" ht="12.75">
      <c r="A17" s="1"/>
      <c r="B17" s="1"/>
      <c r="C17" s="1">
        <v>0</v>
      </c>
      <c r="D17" s="1">
        <v>0</v>
      </c>
      <c r="E17" s="7" t="str">
        <f t="shared" si="0"/>
        <v>0</v>
      </c>
      <c r="G17" s="1">
        <v>0</v>
      </c>
      <c r="H17" s="1">
        <v>0</v>
      </c>
      <c r="I17" s="7" t="str">
        <f t="shared" si="1"/>
        <v>0</v>
      </c>
      <c r="K17" s="1">
        <v>0</v>
      </c>
      <c r="L17" s="1">
        <v>0</v>
      </c>
      <c r="M17" s="7" t="str">
        <f t="shared" si="2"/>
        <v>0</v>
      </c>
      <c r="O17" s="1">
        <v>0</v>
      </c>
      <c r="P17" s="1">
        <v>0</v>
      </c>
      <c r="R17" s="1">
        <v>0</v>
      </c>
      <c r="T17" s="1">
        <v>0</v>
      </c>
      <c r="U17" s="1">
        <v>0</v>
      </c>
      <c r="V17" s="1">
        <v>0</v>
      </c>
      <c r="X17" s="1">
        <v>0</v>
      </c>
      <c r="Y17" s="1">
        <v>0</v>
      </c>
      <c r="Z17" s="1">
        <v>0</v>
      </c>
      <c r="AA17" s="1">
        <v>0</v>
      </c>
      <c r="AC17" s="1">
        <v>0</v>
      </c>
      <c r="AE17" s="1">
        <f t="shared" si="3"/>
        <v>0</v>
      </c>
      <c r="AG17" s="12">
        <f t="shared" si="4"/>
        <v>0</v>
      </c>
    </row>
    <row r="18" spans="1:33" ht="12.75">
      <c r="A18" s="1"/>
      <c r="B18" s="1"/>
      <c r="C18" s="1">
        <v>0</v>
      </c>
      <c r="D18" s="1">
        <v>0</v>
      </c>
      <c r="E18" s="7" t="str">
        <f t="shared" si="0"/>
        <v>0</v>
      </c>
      <c r="G18" s="1">
        <v>0</v>
      </c>
      <c r="H18" s="1">
        <v>0</v>
      </c>
      <c r="I18" s="7" t="str">
        <f t="shared" si="1"/>
        <v>0</v>
      </c>
      <c r="K18" s="1">
        <v>0</v>
      </c>
      <c r="L18" s="1">
        <v>0</v>
      </c>
      <c r="M18" s="7" t="str">
        <f t="shared" si="2"/>
        <v>0</v>
      </c>
      <c r="O18" s="1">
        <v>0</v>
      </c>
      <c r="P18" s="1">
        <v>0</v>
      </c>
      <c r="R18" s="1">
        <v>0</v>
      </c>
      <c r="T18" s="1">
        <v>0</v>
      </c>
      <c r="U18" s="1">
        <v>0</v>
      </c>
      <c r="V18" s="1">
        <v>0</v>
      </c>
      <c r="X18" s="1">
        <v>0</v>
      </c>
      <c r="Y18" s="1">
        <v>0</v>
      </c>
      <c r="Z18" s="1">
        <v>0</v>
      </c>
      <c r="AA18" s="1">
        <v>0</v>
      </c>
      <c r="AC18" s="1">
        <v>0</v>
      </c>
      <c r="AE18" s="1">
        <f t="shared" si="3"/>
        <v>0</v>
      </c>
      <c r="AG18" s="12">
        <f t="shared" si="4"/>
        <v>0</v>
      </c>
    </row>
    <row r="19" spans="1:33" ht="12.75">
      <c r="A19" s="1"/>
      <c r="B19" s="17"/>
      <c r="C19" s="1">
        <v>0</v>
      </c>
      <c r="D19" s="1">
        <v>0</v>
      </c>
      <c r="E19" s="7" t="str">
        <f t="shared" si="0"/>
        <v>0</v>
      </c>
      <c r="G19" s="1">
        <v>0</v>
      </c>
      <c r="H19" s="1">
        <v>0</v>
      </c>
      <c r="I19" s="7" t="str">
        <f t="shared" si="1"/>
        <v>0</v>
      </c>
      <c r="K19" s="1">
        <v>0</v>
      </c>
      <c r="L19" s="1">
        <v>0</v>
      </c>
      <c r="M19" s="7" t="str">
        <f t="shared" si="2"/>
        <v>0</v>
      </c>
      <c r="O19" s="1">
        <v>0</v>
      </c>
      <c r="P19" s="1">
        <v>0</v>
      </c>
      <c r="R19" s="1">
        <v>0</v>
      </c>
      <c r="T19" s="1">
        <v>0</v>
      </c>
      <c r="U19" s="1">
        <v>0</v>
      </c>
      <c r="V19" s="1">
        <v>0</v>
      </c>
      <c r="X19" s="1">
        <v>0</v>
      </c>
      <c r="Y19" s="1">
        <v>0</v>
      </c>
      <c r="Z19" s="1">
        <v>0</v>
      </c>
      <c r="AA19" s="1">
        <v>0</v>
      </c>
      <c r="AC19" s="1">
        <v>0</v>
      </c>
      <c r="AE19" s="1">
        <f t="shared" si="3"/>
        <v>0</v>
      </c>
      <c r="AG19" s="12">
        <f t="shared" si="4"/>
        <v>0</v>
      </c>
    </row>
    <row r="20" spans="1:33" ht="12.75">
      <c r="A20" s="1"/>
      <c r="B20" s="1"/>
      <c r="C20" s="1">
        <v>0</v>
      </c>
      <c r="D20" s="1">
        <v>0</v>
      </c>
      <c r="E20" s="7" t="str">
        <f t="shared" si="0"/>
        <v>0</v>
      </c>
      <c r="G20" s="1">
        <v>0</v>
      </c>
      <c r="H20" s="1">
        <v>0</v>
      </c>
      <c r="I20" s="7" t="str">
        <f t="shared" si="1"/>
        <v>0</v>
      </c>
      <c r="K20" s="1">
        <v>0</v>
      </c>
      <c r="L20" s="1">
        <v>0</v>
      </c>
      <c r="M20" s="7" t="str">
        <f t="shared" si="2"/>
        <v>0</v>
      </c>
      <c r="O20" s="1">
        <v>0</v>
      </c>
      <c r="P20" s="1">
        <v>0</v>
      </c>
      <c r="R20" s="1">
        <v>0</v>
      </c>
      <c r="T20" s="1">
        <v>0</v>
      </c>
      <c r="U20" s="1">
        <v>0</v>
      </c>
      <c r="V20" s="1">
        <v>0</v>
      </c>
      <c r="X20" s="1">
        <v>0</v>
      </c>
      <c r="Y20" s="1">
        <v>0</v>
      </c>
      <c r="Z20" s="1">
        <v>0</v>
      </c>
      <c r="AA20" s="1">
        <v>0</v>
      </c>
      <c r="AC20" s="1">
        <v>0</v>
      </c>
      <c r="AE20" s="1">
        <f t="shared" si="3"/>
        <v>0</v>
      </c>
      <c r="AG20" s="12">
        <f t="shared" si="4"/>
        <v>0</v>
      </c>
    </row>
    <row r="21" spans="1:33" ht="12.75">
      <c r="A21" s="1"/>
      <c r="B21" s="1"/>
      <c r="C21" s="1">
        <v>0</v>
      </c>
      <c r="D21" s="1">
        <v>0</v>
      </c>
      <c r="E21" s="7" t="str">
        <f t="shared" si="0"/>
        <v>0</v>
      </c>
      <c r="G21" s="1">
        <v>0</v>
      </c>
      <c r="H21" s="1">
        <v>0</v>
      </c>
      <c r="I21" s="7" t="str">
        <f t="shared" si="1"/>
        <v>0</v>
      </c>
      <c r="K21" s="1">
        <v>0</v>
      </c>
      <c r="L21" s="1">
        <v>0</v>
      </c>
      <c r="M21" s="7" t="str">
        <f t="shared" si="2"/>
        <v>0</v>
      </c>
      <c r="O21" s="1">
        <v>0</v>
      </c>
      <c r="P21" s="1">
        <v>0</v>
      </c>
      <c r="R21" s="1">
        <v>0</v>
      </c>
      <c r="T21" s="1">
        <v>0</v>
      </c>
      <c r="U21" s="1">
        <v>0</v>
      </c>
      <c r="V21" s="1">
        <v>0</v>
      </c>
      <c r="X21" s="1">
        <v>0</v>
      </c>
      <c r="Y21" s="1">
        <v>0</v>
      </c>
      <c r="Z21" s="1">
        <v>0</v>
      </c>
      <c r="AA21" s="1">
        <v>0</v>
      </c>
      <c r="AC21" s="1">
        <v>0</v>
      </c>
      <c r="AE21" s="1">
        <f t="shared" si="3"/>
        <v>0</v>
      </c>
      <c r="AG21" s="12">
        <f t="shared" si="4"/>
        <v>0</v>
      </c>
    </row>
    <row r="22" spans="1:33" ht="12.75">
      <c r="A22" s="1"/>
      <c r="B22" s="1"/>
      <c r="C22" s="1">
        <v>0</v>
      </c>
      <c r="D22" s="1">
        <v>0</v>
      </c>
      <c r="E22" s="7" t="str">
        <f t="shared" si="0"/>
        <v>0</v>
      </c>
      <c r="G22" s="1">
        <v>0</v>
      </c>
      <c r="H22" s="1">
        <v>0</v>
      </c>
      <c r="I22" s="7" t="str">
        <f t="shared" si="1"/>
        <v>0</v>
      </c>
      <c r="K22" s="1">
        <v>0</v>
      </c>
      <c r="L22" s="1">
        <v>0</v>
      </c>
      <c r="M22" s="7" t="str">
        <f t="shared" si="2"/>
        <v>0</v>
      </c>
      <c r="O22" s="1">
        <v>0</v>
      </c>
      <c r="P22" s="1">
        <v>0</v>
      </c>
      <c r="R22" s="1">
        <v>0</v>
      </c>
      <c r="T22" s="1">
        <v>0</v>
      </c>
      <c r="U22" s="1">
        <v>0</v>
      </c>
      <c r="V22" s="1">
        <v>0</v>
      </c>
      <c r="X22" s="1">
        <v>0</v>
      </c>
      <c r="Y22" s="1">
        <v>0</v>
      </c>
      <c r="Z22" s="1">
        <v>0</v>
      </c>
      <c r="AA22" s="1">
        <v>0</v>
      </c>
      <c r="AC22" s="1">
        <v>0</v>
      </c>
      <c r="AE22" s="1">
        <f t="shared" si="3"/>
        <v>0</v>
      </c>
      <c r="AG22" s="12">
        <f t="shared" si="4"/>
        <v>0</v>
      </c>
    </row>
    <row r="23" spans="1:33" ht="12.75">
      <c r="A23" s="1"/>
      <c r="B23" s="1"/>
      <c r="C23" s="1"/>
      <c r="D23" s="1"/>
      <c r="E23" s="7"/>
      <c r="G23" s="1"/>
      <c r="H23" s="1"/>
      <c r="I23" s="7"/>
      <c r="K23" s="1"/>
      <c r="L23" s="1"/>
      <c r="M23" s="7"/>
      <c r="O23" s="1"/>
      <c r="P23" s="1"/>
      <c r="R23" s="1"/>
      <c r="T23" s="1"/>
      <c r="U23" s="1"/>
      <c r="V23" s="1"/>
      <c r="X23" s="1"/>
      <c r="Y23" s="1"/>
      <c r="Z23" s="1"/>
      <c r="AA23" s="1"/>
      <c r="AC23" s="1"/>
      <c r="AE23" s="1"/>
      <c r="AG23" s="12"/>
    </row>
    <row r="24" spans="1:33" ht="12.75">
      <c r="A24" s="1"/>
      <c r="B24" s="1"/>
      <c r="C24" s="1"/>
      <c r="D24" s="1"/>
      <c r="E24" s="7"/>
      <c r="G24" s="1"/>
      <c r="H24" s="1"/>
      <c r="I24" s="7"/>
      <c r="K24" s="1"/>
      <c r="L24" s="1"/>
      <c r="M24" s="7"/>
      <c r="O24" s="1"/>
      <c r="P24" s="1"/>
      <c r="R24" s="1"/>
      <c r="T24" s="1"/>
      <c r="U24" s="1"/>
      <c r="V24" s="1"/>
      <c r="X24" s="1"/>
      <c r="Y24" s="1"/>
      <c r="Z24" s="1"/>
      <c r="AA24" s="1"/>
      <c r="AC24" s="1"/>
      <c r="AE24" s="1"/>
      <c r="AG24" s="12"/>
    </row>
    <row r="25" spans="1:33" ht="12.75">
      <c r="A25" s="1"/>
      <c r="B25" s="1"/>
      <c r="C25" s="1"/>
      <c r="D25" s="1"/>
      <c r="E25" s="7"/>
      <c r="G25" s="1"/>
      <c r="H25" s="1"/>
      <c r="I25" s="7"/>
      <c r="K25" s="1"/>
      <c r="L25" s="1"/>
      <c r="M25" s="7"/>
      <c r="O25" s="1"/>
      <c r="P25" s="1"/>
      <c r="R25" s="1"/>
      <c r="T25" s="1"/>
      <c r="U25" s="1"/>
      <c r="V25" s="1"/>
      <c r="X25" s="1"/>
      <c r="Y25" s="1"/>
      <c r="Z25" s="1"/>
      <c r="AA25" s="1"/>
      <c r="AC25" s="1"/>
      <c r="AE25" s="1"/>
      <c r="AG25" s="12"/>
    </row>
    <row r="26" spans="1:33" ht="12.75">
      <c r="A26" s="28" t="s">
        <v>7</v>
      </c>
      <c r="B26" s="29"/>
      <c r="C26" s="1"/>
      <c r="D26" s="1"/>
      <c r="E26" s="7"/>
      <c r="G26" s="1"/>
      <c r="H26" s="1"/>
      <c r="I26" s="7"/>
      <c r="K26" s="1"/>
      <c r="L26" s="1"/>
      <c r="M26" s="7"/>
      <c r="O26" s="1"/>
      <c r="P26" s="1"/>
      <c r="R26" s="1"/>
      <c r="T26" s="1"/>
      <c r="U26" s="1"/>
      <c r="V26" s="1"/>
      <c r="X26" s="1"/>
      <c r="Y26" s="1"/>
      <c r="Z26" s="1"/>
      <c r="AA26" s="1"/>
      <c r="AC26" s="1"/>
      <c r="AE26" s="1"/>
      <c r="AG26" s="12"/>
    </row>
    <row r="27" spans="1:33" ht="12.75">
      <c r="A27" s="28" t="s">
        <v>43</v>
      </c>
      <c r="B27" s="29"/>
      <c r="C27" s="1">
        <f>SUM(C9:C24)</f>
        <v>0</v>
      </c>
      <c r="D27" s="1">
        <f>SUM(D9:D24)</f>
        <v>0</v>
      </c>
      <c r="E27" s="7" t="str">
        <f>IF(D27=0,"0",(C27/D27))</f>
        <v>0</v>
      </c>
      <c r="G27" s="1">
        <f>SUM(G9:G24)</f>
        <v>0</v>
      </c>
      <c r="H27" s="1">
        <f>SUM(H9:H24)</f>
        <v>0</v>
      </c>
      <c r="I27" s="7" t="str">
        <f>IF(H27=0,"0",(G27/H27))</f>
        <v>0</v>
      </c>
      <c r="K27" s="1">
        <f>SUM(K9:K24)</f>
        <v>0</v>
      </c>
      <c r="L27" s="1">
        <f>SUM(L9:L24)</f>
        <v>0</v>
      </c>
      <c r="M27" s="7" t="str">
        <f>IF(L27=0,"0",(K27/L27))</f>
        <v>0</v>
      </c>
      <c r="O27" s="1">
        <f>SUM(O9:O24)</f>
        <v>0</v>
      </c>
      <c r="P27" s="1">
        <f>SUM(P9:P24)</f>
        <v>0</v>
      </c>
      <c r="R27" s="1">
        <f>SUM(R9:R24)</f>
        <v>0</v>
      </c>
      <c r="T27" s="1">
        <f>SUM(T9:T24)</f>
        <v>0</v>
      </c>
      <c r="U27" s="1">
        <f>SUM(U9:U24)</f>
        <v>0</v>
      </c>
      <c r="V27" s="1">
        <f>SUM(V9:V24)</f>
        <v>0</v>
      </c>
      <c r="X27" s="1">
        <f>SUM(X9:X24)</f>
        <v>0</v>
      </c>
      <c r="Y27" s="1">
        <f>SUM(Y9:Y24)</f>
        <v>0</v>
      </c>
      <c r="Z27" s="1">
        <f>SUM(Z9:Z24)</f>
        <v>0</v>
      </c>
      <c r="AA27" s="1">
        <f>SUM(AA9:AA24)</f>
        <v>0</v>
      </c>
      <c r="AC27" s="1"/>
      <c r="AE27" s="1">
        <f>(C27*3)+(G27*2)+K27</f>
        <v>0</v>
      </c>
      <c r="AG27" s="12">
        <f>C27-D27+G27-H27+K27-L27+(O27*2)+P27-R27-T27-U27-V27+(X27*2)+Y27+Z27+(AA27*3)+AE27</f>
        <v>0</v>
      </c>
    </row>
    <row r="28" spans="1:33" ht="12.75">
      <c r="A28" s="28">
        <f>C3</f>
        <v>0</v>
      </c>
      <c r="B28" s="29"/>
      <c r="C28" s="1">
        <v>0</v>
      </c>
      <c r="D28" s="1">
        <v>0</v>
      </c>
      <c r="E28" s="7" t="str">
        <f>IF(D28=0,"0",(C28/D28))</f>
        <v>0</v>
      </c>
      <c r="G28" s="1">
        <v>0</v>
      </c>
      <c r="H28" s="1">
        <v>0</v>
      </c>
      <c r="I28" s="7" t="str">
        <f>IF(H28=0,"0",(G28/H28))</f>
        <v>0</v>
      </c>
      <c r="K28" s="1">
        <v>0</v>
      </c>
      <c r="L28" s="1">
        <v>0</v>
      </c>
      <c r="M28" s="7" t="str">
        <f>IF(L28=0,"0",(K28/L28))</f>
        <v>0</v>
      </c>
      <c r="O28" s="1">
        <v>0</v>
      </c>
      <c r="P28" s="1">
        <v>0</v>
      </c>
      <c r="R28" s="1">
        <v>0</v>
      </c>
      <c r="T28" s="1">
        <v>0</v>
      </c>
      <c r="U28" s="1">
        <v>0</v>
      </c>
      <c r="V28" s="1">
        <v>0</v>
      </c>
      <c r="X28" s="1">
        <v>0</v>
      </c>
      <c r="Y28" s="1">
        <v>0</v>
      </c>
      <c r="Z28" s="1">
        <v>0</v>
      </c>
      <c r="AA28" s="1">
        <v>0</v>
      </c>
      <c r="AC28" s="1"/>
      <c r="AE28" s="1">
        <f>(C28*3)+(G28*2)+K28</f>
        <v>0</v>
      </c>
      <c r="AG28" s="12">
        <f>C28-D28+G28-H28+K28-L28+(O28*2)+P28-R28-T28-U28-V28+(X28*2)+Y28+Z28+(AA28*3)+AE28</f>
        <v>0</v>
      </c>
    </row>
  </sheetData>
  <sheetProtection/>
  <mergeCells count="19">
    <mergeCell ref="H1:V1"/>
    <mergeCell ref="AB2:AG2"/>
    <mergeCell ref="C3:G3"/>
    <mergeCell ref="X4:AA4"/>
    <mergeCell ref="A27:B27"/>
    <mergeCell ref="A28:B28"/>
    <mergeCell ref="AC7:AC8"/>
    <mergeCell ref="AE7:AE8"/>
    <mergeCell ref="X7:AA7"/>
    <mergeCell ref="R7:R8"/>
    <mergeCell ref="AG7:AG8"/>
    <mergeCell ref="A26:B26"/>
    <mergeCell ref="X5:AA5"/>
    <mergeCell ref="A7:B7"/>
    <mergeCell ref="C7:E7"/>
    <mergeCell ref="G7:I7"/>
    <mergeCell ref="T7:V7"/>
    <mergeCell ref="K7:M7"/>
    <mergeCell ref="O7:P7"/>
  </mergeCells>
  <printOptions/>
  <pageMargins left="0.25" right="0.25" top="1" bottom="1" header="0.5" footer="0.5"/>
  <pageSetup orientation="landscape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G28"/>
  <sheetViews>
    <sheetView workbookViewId="0" topLeftCell="A1">
      <selection activeCell="D23" sqref="D23"/>
    </sheetView>
  </sheetViews>
  <sheetFormatPr defaultColWidth="11.00390625" defaultRowHeight="12.75"/>
  <cols>
    <col min="1" max="1" width="2.75390625" style="0" customWidth="1"/>
    <col min="2" max="2" width="16.75390625" style="0" customWidth="1"/>
    <col min="3" max="4" width="2.75390625" style="0" customWidth="1"/>
    <col min="5" max="5" width="4.625" style="0" customWidth="1"/>
    <col min="6" max="6" width="1.75390625" style="0" customWidth="1"/>
    <col min="7" max="8" width="2.75390625" style="0" customWidth="1"/>
    <col min="9" max="9" width="4.625" style="0" customWidth="1"/>
    <col min="10" max="10" width="1.75390625" style="0" customWidth="1"/>
    <col min="11" max="12" width="2.75390625" style="0" customWidth="1"/>
    <col min="13" max="13" width="4.625" style="0" customWidth="1"/>
    <col min="14" max="14" width="1.75390625" style="0" customWidth="1"/>
    <col min="15" max="16" width="2.75390625" style="0" customWidth="1"/>
    <col min="17" max="17" width="1.75390625" style="0" customWidth="1"/>
    <col min="18" max="18" width="2.75390625" style="0" customWidth="1"/>
    <col min="19" max="19" width="0.74609375" style="0" customWidth="1"/>
    <col min="20" max="22" width="2.75390625" style="0" customWidth="1"/>
    <col min="23" max="23" width="0.74609375" style="0" customWidth="1"/>
    <col min="24" max="27" width="2.75390625" style="0" customWidth="1"/>
    <col min="28" max="32" width="3.00390625" style="0" customWidth="1"/>
    <col min="33" max="33" width="5.75390625" style="0" customWidth="1"/>
  </cols>
  <sheetData>
    <row r="1" spans="8:22" ht="12.75">
      <c r="H1" s="26" t="s">
        <v>47</v>
      </c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</row>
    <row r="2" spans="2:33" ht="12.75">
      <c r="B2" t="s">
        <v>24</v>
      </c>
      <c r="AB2" s="34" t="s">
        <v>29</v>
      </c>
      <c r="AC2" s="43"/>
      <c r="AD2" s="43"/>
      <c r="AE2" s="43"/>
      <c r="AF2" s="43"/>
      <c r="AG2" s="44"/>
    </row>
    <row r="3" spans="2:33" ht="12.75">
      <c r="B3" t="s">
        <v>25</v>
      </c>
      <c r="C3" s="33" t="s">
        <v>37</v>
      </c>
      <c r="D3" s="33"/>
      <c r="E3" s="33"/>
      <c r="F3" s="33"/>
      <c r="G3" s="33"/>
      <c r="AB3" s="1">
        <v>1</v>
      </c>
      <c r="AC3" s="1">
        <v>2</v>
      </c>
      <c r="AD3" s="1">
        <v>3</v>
      </c>
      <c r="AE3" s="1">
        <v>4</v>
      </c>
      <c r="AF3" s="1" t="s">
        <v>27</v>
      </c>
      <c r="AG3" s="4" t="s">
        <v>28</v>
      </c>
    </row>
    <row r="4" spans="2:33" ht="12.75">
      <c r="B4" t="s">
        <v>26</v>
      </c>
      <c r="C4">
        <f>IF(AE27&gt;AE28,'-Dist 2'!C4+1,'-Dist 2'!C4+0)</f>
        <v>5</v>
      </c>
      <c r="D4" s="3" t="s">
        <v>30</v>
      </c>
      <c r="E4" s="9">
        <f>IF(AE27&lt;AE28,'-Dist 2'!E4+1,'-Dist 2'!E4+0)</f>
        <v>18</v>
      </c>
      <c r="F4" t="s">
        <v>31</v>
      </c>
      <c r="X4" s="35" t="s">
        <v>43</v>
      </c>
      <c r="Y4" s="35"/>
      <c r="Z4" s="35"/>
      <c r="AA4" s="36"/>
      <c r="AB4" s="1"/>
      <c r="AC4" s="1"/>
      <c r="AD4" s="1"/>
      <c r="AE4" s="1"/>
      <c r="AF4" s="1"/>
      <c r="AG4" s="1">
        <f>SUM(AB4:AF4)</f>
        <v>0</v>
      </c>
    </row>
    <row r="5" spans="3:33" ht="12.75">
      <c r="C5" s="6">
        <f>IF(AE27&gt;AE28,1,0)</f>
        <v>0</v>
      </c>
      <c r="E5" s="6">
        <f>IF(AE27&lt;AE28,1,0)</f>
        <v>0</v>
      </c>
      <c r="X5" s="35" t="str">
        <f>C3</f>
        <v>Districts 3</v>
      </c>
      <c r="Y5" s="35"/>
      <c r="Z5" s="35"/>
      <c r="AA5" s="36"/>
      <c r="AB5" s="1"/>
      <c r="AC5" s="1"/>
      <c r="AD5" s="1"/>
      <c r="AE5" s="1"/>
      <c r="AF5" s="1"/>
      <c r="AG5" s="1">
        <f>SUM(AB5:AF5)</f>
        <v>0</v>
      </c>
    </row>
    <row r="7" spans="1:33" ht="12.75">
      <c r="A7" s="28" t="s">
        <v>0</v>
      </c>
      <c r="B7" s="29"/>
      <c r="C7" s="28" t="s">
        <v>1</v>
      </c>
      <c r="D7" s="32"/>
      <c r="E7" s="39"/>
      <c r="G7" s="28" t="s">
        <v>8</v>
      </c>
      <c r="H7" s="32"/>
      <c r="I7" s="29"/>
      <c r="K7" s="40" t="s">
        <v>14</v>
      </c>
      <c r="L7" s="41"/>
      <c r="M7" s="42"/>
      <c r="O7" s="28" t="s">
        <v>9</v>
      </c>
      <c r="P7" s="29"/>
      <c r="R7" s="37" t="s">
        <v>12</v>
      </c>
      <c r="T7" s="40" t="s">
        <v>13</v>
      </c>
      <c r="U7" s="41"/>
      <c r="V7" s="42"/>
      <c r="X7" s="28" t="s">
        <v>17</v>
      </c>
      <c r="Y7" s="32"/>
      <c r="Z7" s="32"/>
      <c r="AA7" s="29"/>
      <c r="AC7" s="37" t="s">
        <v>21</v>
      </c>
      <c r="AE7" s="37" t="s">
        <v>22</v>
      </c>
      <c r="AG7" s="37" t="s">
        <v>23</v>
      </c>
    </row>
    <row r="8" spans="1:33" ht="12.75">
      <c r="A8" s="2" t="s">
        <v>6</v>
      </c>
      <c r="B8" s="2" t="s">
        <v>5</v>
      </c>
      <c r="C8" s="2" t="s">
        <v>2</v>
      </c>
      <c r="D8" s="2" t="s">
        <v>3</v>
      </c>
      <c r="E8" s="2" t="s">
        <v>4</v>
      </c>
      <c r="G8" s="2" t="s">
        <v>2</v>
      </c>
      <c r="H8" s="2" t="s">
        <v>3</v>
      </c>
      <c r="I8" s="2" t="s">
        <v>4</v>
      </c>
      <c r="K8" s="2" t="s">
        <v>2</v>
      </c>
      <c r="L8" s="2" t="s">
        <v>3</v>
      </c>
      <c r="M8" s="2" t="s">
        <v>4</v>
      </c>
      <c r="O8" s="2" t="s">
        <v>10</v>
      </c>
      <c r="P8" s="2" t="s">
        <v>11</v>
      </c>
      <c r="R8" s="38"/>
      <c r="T8" s="2" t="s">
        <v>15</v>
      </c>
      <c r="U8" s="2" t="s">
        <v>16</v>
      </c>
      <c r="V8" s="2" t="s">
        <v>12</v>
      </c>
      <c r="X8" s="2" t="s">
        <v>3</v>
      </c>
      <c r="Y8" s="2" t="s">
        <v>18</v>
      </c>
      <c r="Z8" s="2" t="s">
        <v>19</v>
      </c>
      <c r="AA8" s="2" t="s">
        <v>20</v>
      </c>
      <c r="AC8" s="38"/>
      <c r="AE8" s="38"/>
      <c r="AG8" s="38"/>
    </row>
    <row r="9" spans="1:33" ht="12.75">
      <c r="A9" s="1"/>
      <c r="B9" s="1"/>
      <c r="C9" s="1">
        <v>0</v>
      </c>
      <c r="D9" s="20">
        <v>0</v>
      </c>
      <c r="E9" s="24">
        <v>0</v>
      </c>
      <c r="G9" s="1">
        <v>0</v>
      </c>
      <c r="H9" s="20">
        <v>0</v>
      </c>
      <c r="I9" s="24">
        <v>0</v>
      </c>
      <c r="K9" s="1">
        <v>0</v>
      </c>
      <c r="L9" s="20">
        <v>0</v>
      </c>
      <c r="M9" s="24">
        <v>0</v>
      </c>
      <c r="O9" s="1">
        <v>0</v>
      </c>
      <c r="P9" s="20">
        <v>0</v>
      </c>
      <c r="R9" s="1">
        <v>0</v>
      </c>
      <c r="T9" s="1">
        <v>0</v>
      </c>
      <c r="U9" s="20">
        <v>0</v>
      </c>
      <c r="V9" s="20">
        <v>0</v>
      </c>
      <c r="X9" s="1">
        <v>0</v>
      </c>
      <c r="Y9" s="20">
        <v>0</v>
      </c>
      <c r="Z9" s="20">
        <v>0</v>
      </c>
      <c r="AA9" s="20">
        <v>0</v>
      </c>
      <c r="AC9" s="1"/>
      <c r="AE9" s="1">
        <f>(C9*3)+(G9*2)+K9</f>
        <v>0</v>
      </c>
      <c r="AG9" s="12">
        <f>C9-D9+G9-H9+K9-L9+(O9*2)+P9-R9-T9-U9-V9+(X9*2)+Y9+Z9+(AA9*3)+AE9</f>
        <v>0</v>
      </c>
    </row>
    <row r="10" spans="1:33" ht="12.75">
      <c r="A10" s="1"/>
      <c r="B10" s="1"/>
      <c r="C10" s="21">
        <v>0</v>
      </c>
      <c r="D10" s="22">
        <v>0</v>
      </c>
      <c r="E10" s="25">
        <v>0</v>
      </c>
      <c r="G10" s="21">
        <v>0</v>
      </c>
      <c r="H10" s="22">
        <v>0</v>
      </c>
      <c r="I10" s="25">
        <v>0</v>
      </c>
      <c r="K10" s="21">
        <v>0</v>
      </c>
      <c r="L10" s="22">
        <v>0</v>
      </c>
      <c r="M10" s="25">
        <v>0</v>
      </c>
      <c r="O10" s="21">
        <v>0</v>
      </c>
      <c r="P10" s="22">
        <v>0</v>
      </c>
      <c r="R10" s="21">
        <v>0</v>
      </c>
      <c r="T10" s="21">
        <v>0</v>
      </c>
      <c r="U10" s="22">
        <v>0</v>
      </c>
      <c r="V10" s="22">
        <v>0</v>
      </c>
      <c r="X10" s="21">
        <v>0</v>
      </c>
      <c r="Y10" s="22">
        <v>0</v>
      </c>
      <c r="Z10" s="22">
        <v>0</v>
      </c>
      <c r="AA10" s="22">
        <v>0</v>
      </c>
      <c r="AC10" s="1"/>
      <c r="AE10" s="1">
        <f aca="true" t="shared" si="0" ref="AE10:AE22">(C10*3)+(G10*2)+K10</f>
        <v>0</v>
      </c>
      <c r="AG10" s="12">
        <f aca="true" t="shared" si="1" ref="AG10:AG22">C10-D10+G10-H10+K10-L10+(O10*2)+P10-R10-T10-U10-V10+(X10*2)+Y10+Z10+(AA10*3)+AE10</f>
        <v>0</v>
      </c>
    </row>
    <row r="11" spans="1:33" ht="12.75">
      <c r="A11" s="1"/>
      <c r="B11" s="1"/>
      <c r="C11" s="21">
        <v>0</v>
      </c>
      <c r="D11" s="22">
        <v>0</v>
      </c>
      <c r="E11" s="25">
        <v>0</v>
      </c>
      <c r="G11" s="21">
        <v>0</v>
      </c>
      <c r="H11" s="22">
        <v>0</v>
      </c>
      <c r="I11" s="25">
        <v>0</v>
      </c>
      <c r="K11" s="21">
        <v>0</v>
      </c>
      <c r="L11" s="22">
        <v>0</v>
      </c>
      <c r="M11" s="25">
        <v>0</v>
      </c>
      <c r="O11" s="21">
        <v>0</v>
      </c>
      <c r="P11" s="22">
        <v>0</v>
      </c>
      <c r="R11" s="21">
        <v>0</v>
      </c>
      <c r="T11" s="21">
        <v>0</v>
      </c>
      <c r="U11" s="22">
        <v>0</v>
      </c>
      <c r="V11" s="22">
        <v>0</v>
      </c>
      <c r="X11" s="21">
        <v>0</v>
      </c>
      <c r="Y11" s="22">
        <v>0</v>
      </c>
      <c r="Z11" s="22">
        <v>0</v>
      </c>
      <c r="AA11" s="22">
        <v>0</v>
      </c>
      <c r="AC11" s="1"/>
      <c r="AE11" s="1">
        <f t="shared" si="0"/>
        <v>0</v>
      </c>
      <c r="AG11" s="12">
        <f t="shared" si="1"/>
        <v>0</v>
      </c>
    </row>
    <row r="12" spans="1:33" ht="12.75">
      <c r="A12" s="1"/>
      <c r="B12" s="1"/>
      <c r="C12" s="21">
        <v>0</v>
      </c>
      <c r="D12" s="22">
        <v>0</v>
      </c>
      <c r="E12" s="25">
        <v>0</v>
      </c>
      <c r="G12" s="21">
        <v>0</v>
      </c>
      <c r="H12" s="22">
        <v>0</v>
      </c>
      <c r="I12" s="25">
        <v>0</v>
      </c>
      <c r="K12" s="21">
        <v>0</v>
      </c>
      <c r="L12" s="22">
        <v>0</v>
      </c>
      <c r="M12" s="25">
        <v>0</v>
      </c>
      <c r="O12" s="21">
        <v>0</v>
      </c>
      <c r="P12" s="22">
        <v>0</v>
      </c>
      <c r="R12" s="21">
        <v>0</v>
      </c>
      <c r="T12" s="21">
        <v>0</v>
      </c>
      <c r="U12" s="22">
        <v>0</v>
      </c>
      <c r="V12" s="22">
        <v>0</v>
      </c>
      <c r="X12" s="21">
        <v>0</v>
      </c>
      <c r="Y12" s="22">
        <v>0</v>
      </c>
      <c r="Z12" s="22">
        <v>0</v>
      </c>
      <c r="AA12" s="22">
        <v>0</v>
      </c>
      <c r="AC12" s="1"/>
      <c r="AE12" s="1">
        <f t="shared" si="0"/>
        <v>0</v>
      </c>
      <c r="AG12" s="12">
        <f t="shared" si="1"/>
        <v>0</v>
      </c>
    </row>
    <row r="13" spans="1:33" ht="12.75">
      <c r="A13" s="1"/>
      <c r="B13" s="1"/>
      <c r="C13" s="21">
        <v>0</v>
      </c>
      <c r="D13" s="22">
        <v>0</v>
      </c>
      <c r="E13" s="25">
        <v>0</v>
      </c>
      <c r="G13" s="21">
        <v>0</v>
      </c>
      <c r="H13" s="22">
        <v>0</v>
      </c>
      <c r="I13" s="25">
        <v>0</v>
      </c>
      <c r="K13" s="21">
        <v>0</v>
      </c>
      <c r="L13" s="22">
        <v>0</v>
      </c>
      <c r="M13" s="25">
        <v>0</v>
      </c>
      <c r="O13" s="21">
        <v>0</v>
      </c>
      <c r="P13" s="22">
        <v>0</v>
      </c>
      <c r="R13" s="21">
        <v>0</v>
      </c>
      <c r="T13" s="21">
        <v>0</v>
      </c>
      <c r="U13" s="22">
        <v>0</v>
      </c>
      <c r="V13" s="22">
        <v>0</v>
      </c>
      <c r="X13" s="21">
        <v>0</v>
      </c>
      <c r="Y13" s="22">
        <v>0</v>
      </c>
      <c r="Z13" s="22">
        <v>0</v>
      </c>
      <c r="AA13" s="22">
        <v>0</v>
      </c>
      <c r="AC13" s="1"/>
      <c r="AE13" s="1">
        <f t="shared" si="0"/>
        <v>0</v>
      </c>
      <c r="AG13" s="12">
        <f t="shared" si="1"/>
        <v>0</v>
      </c>
    </row>
    <row r="14" spans="1:33" ht="12.75">
      <c r="A14" s="1"/>
      <c r="B14" s="1"/>
      <c r="C14" s="21">
        <v>0</v>
      </c>
      <c r="D14" s="22">
        <v>0</v>
      </c>
      <c r="E14" s="25">
        <v>0</v>
      </c>
      <c r="G14" s="21">
        <v>0</v>
      </c>
      <c r="H14" s="22">
        <v>0</v>
      </c>
      <c r="I14" s="25">
        <v>0</v>
      </c>
      <c r="K14" s="21">
        <v>0</v>
      </c>
      <c r="L14" s="22">
        <v>0</v>
      </c>
      <c r="M14" s="25">
        <v>0</v>
      </c>
      <c r="O14" s="21">
        <v>0</v>
      </c>
      <c r="P14" s="22">
        <v>0</v>
      </c>
      <c r="R14" s="21">
        <v>0</v>
      </c>
      <c r="T14" s="21">
        <v>0</v>
      </c>
      <c r="U14" s="22">
        <v>0</v>
      </c>
      <c r="V14" s="22">
        <v>0</v>
      </c>
      <c r="X14" s="21">
        <v>0</v>
      </c>
      <c r="Y14" s="22">
        <v>0</v>
      </c>
      <c r="Z14" s="22">
        <v>0</v>
      </c>
      <c r="AA14" s="22">
        <v>0</v>
      </c>
      <c r="AC14" s="1"/>
      <c r="AE14" s="1">
        <f t="shared" si="0"/>
        <v>0</v>
      </c>
      <c r="AG14" s="12">
        <f t="shared" si="1"/>
        <v>0</v>
      </c>
    </row>
    <row r="15" spans="1:33" ht="12.75">
      <c r="A15" s="1"/>
      <c r="B15" s="17"/>
      <c r="C15" s="21">
        <v>0</v>
      </c>
      <c r="D15" s="22">
        <v>0</v>
      </c>
      <c r="E15" s="25">
        <v>0</v>
      </c>
      <c r="G15" s="21">
        <v>0</v>
      </c>
      <c r="H15" s="22">
        <v>0</v>
      </c>
      <c r="I15" s="25">
        <v>0</v>
      </c>
      <c r="K15" s="21">
        <v>0</v>
      </c>
      <c r="L15" s="22">
        <v>0</v>
      </c>
      <c r="M15" s="25">
        <v>0</v>
      </c>
      <c r="O15" s="21">
        <v>0</v>
      </c>
      <c r="P15" s="22">
        <v>0</v>
      </c>
      <c r="R15" s="21">
        <v>0</v>
      </c>
      <c r="T15" s="21">
        <v>0</v>
      </c>
      <c r="U15" s="22">
        <v>0</v>
      </c>
      <c r="V15" s="22">
        <v>0</v>
      </c>
      <c r="X15" s="21">
        <v>0</v>
      </c>
      <c r="Y15" s="22">
        <v>0</v>
      </c>
      <c r="Z15" s="22">
        <v>0</v>
      </c>
      <c r="AA15" s="22">
        <v>0</v>
      </c>
      <c r="AC15" s="1"/>
      <c r="AE15" s="1">
        <f t="shared" si="0"/>
        <v>0</v>
      </c>
      <c r="AG15" s="12">
        <f t="shared" si="1"/>
        <v>0</v>
      </c>
    </row>
    <row r="16" spans="1:33" ht="12.75">
      <c r="A16" s="1"/>
      <c r="B16" s="1"/>
      <c r="C16" s="21">
        <v>0</v>
      </c>
      <c r="D16" s="22">
        <v>0</v>
      </c>
      <c r="E16" s="25">
        <v>0</v>
      </c>
      <c r="G16" s="21">
        <v>0</v>
      </c>
      <c r="H16" s="22">
        <v>0</v>
      </c>
      <c r="I16" s="25">
        <v>0</v>
      </c>
      <c r="K16" s="21">
        <v>0</v>
      </c>
      <c r="L16" s="22">
        <v>0</v>
      </c>
      <c r="M16" s="25">
        <v>0</v>
      </c>
      <c r="O16" s="21">
        <v>0</v>
      </c>
      <c r="P16" s="22">
        <v>0</v>
      </c>
      <c r="R16" s="21">
        <v>0</v>
      </c>
      <c r="T16" s="21">
        <v>0</v>
      </c>
      <c r="U16" s="22">
        <v>0</v>
      </c>
      <c r="V16" s="22">
        <v>0</v>
      </c>
      <c r="X16" s="21">
        <v>0</v>
      </c>
      <c r="Y16" s="22">
        <v>0</v>
      </c>
      <c r="Z16" s="22">
        <v>0</v>
      </c>
      <c r="AA16" s="22">
        <v>0</v>
      </c>
      <c r="AC16" s="1"/>
      <c r="AE16" s="1">
        <f t="shared" si="0"/>
        <v>0</v>
      </c>
      <c r="AG16" s="12">
        <f t="shared" si="1"/>
        <v>0</v>
      </c>
    </row>
    <row r="17" spans="1:33" ht="12.75">
      <c r="A17" s="1"/>
      <c r="B17" s="1"/>
      <c r="C17" s="21">
        <v>0</v>
      </c>
      <c r="D17" s="22">
        <v>0</v>
      </c>
      <c r="E17" s="25">
        <v>0</v>
      </c>
      <c r="G17" s="21">
        <v>0</v>
      </c>
      <c r="H17" s="22">
        <v>0</v>
      </c>
      <c r="I17" s="25">
        <v>0</v>
      </c>
      <c r="K17" s="21">
        <v>0</v>
      </c>
      <c r="L17" s="22">
        <v>0</v>
      </c>
      <c r="M17" s="25">
        <v>0</v>
      </c>
      <c r="O17" s="21">
        <v>0</v>
      </c>
      <c r="P17" s="22">
        <v>0</v>
      </c>
      <c r="R17" s="21">
        <v>0</v>
      </c>
      <c r="T17" s="21">
        <v>0</v>
      </c>
      <c r="U17" s="22">
        <v>0</v>
      </c>
      <c r="V17" s="22">
        <v>0</v>
      </c>
      <c r="X17" s="21">
        <v>0</v>
      </c>
      <c r="Y17" s="22">
        <v>0</v>
      </c>
      <c r="Z17" s="22">
        <v>0</v>
      </c>
      <c r="AA17" s="22">
        <v>0</v>
      </c>
      <c r="AC17" s="1"/>
      <c r="AE17" s="1">
        <f t="shared" si="0"/>
        <v>0</v>
      </c>
      <c r="AG17" s="12">
        <f t="shared" si="1"/>
        <v>0</v>
      </c>
    </row>
    <row r="18" spans="1:33" ht="12.75">
      <c r="A18" s="1"/>
      <c r="B18" s="1"/>
      <c r="C18" s="21">
        <v>0</v>
      </c>
      <c r="D18" s="22">
        <v>0</v>
      </c>
      <c r="E18" s="25">
        <v>0</v>
      </c>
      <c r="G18" s="21">
        <v>0</v>
      </c>
      <c r="H18" s="22">
        <v>0</v>
      </c>
      <c r="I18" s="25">
        <v>0</v>
      </c>
      <c r="K18" s="21">
        <v>0</v>
      </c>
      <c r="L18" s="22">
        <v>0</v>
      </c>
      <c r="M18" s="25">
        <v>0</v>
      </c>
      <c r="O18" s="21">
        <v>0</v>
      </c>
      <c r="P18" s="22">
        <v>0</v>
      </c>
      <c r="R18" s="21">
        <v>0</v>
      </c>
      <c r="T18" s="21">
        <v>0</v>
      </c>
      <c r="U18" s="22">
        <v>0</v>
      </c>
      <c r="V18" s="22">
        <v>0</v>
      </c>
      <c r="X18" s="21">
        <v>0</v>
      </c>
      <c r="Y18" s="22">
        <v>0</v>
      </c>
      <c r="Z18" s="22">
        <v>0</v>
      </c>
      <c r="AA18" s="22">
        <v>0</v>
      </c>
      <c r="AC18" s="1"/>
      <c r="AE18" s="1">
        <f t="shared" si="0"/>
        <v>0</v>
      </c>
      <c r="AG18" s="12">
        <f t="shared" si="1"/>
        <v>0</v>
      </c>
    </row>
    <row r="19" spans="1:33" ht="12.75">
      <c r="A19" s="1"/>
      <c r="B19" s="17"/>
      <c r="C19" s="21">
        <v>0</v>
      </c>
      <c r="D19" s="22">
        <v>0</v>
      </c>
      <c r="E19" s="25">
        <v>0</v>
      </c>
      <c r="G19" s="21">
        <v>0</v>
      </c>
      <c r="H19" s="22">
        <v>0</v>
      </c>
      <c r="I19" s="25">
        <v>0</v>
      </c>
      <c r="K19" s="21">
        <v>0</v>
      </c>
      <c r="L19" s="22">
        <v>0</v>
      </c>
      <c r="M19" s="25">
        <v>0</v>
      </c>
      <c r="O19" s="21">
        <v>0</v>
      </c>
      <c r="P19" s="22">
        <v>0</v>
      </c>
      <c r="R19" s="21">
        <v>0</v>
      </c>
      <c r="T19" s="21">
        <v>0</v>
      </c>
      <c r="U19" s="22">
        <v>0</v>
      </c>
      <c r="V19" s="22">
        <v>0</v>
      </c>
      <c r="X19" s="21">
        <v>0</v>
      </c>
      <c r="Y19" s="22">
        <v>0</v>
      </c>
      <c r="Z19" s="22">
        <v>0</v>
      </c>
      <c r="AA19" s="22">
        <v>0</v>
      </c>
      <c r="AC19" s="1"/>
      <c r="AE19" s="1">
        <f t="shared" si="0"/>
        <v>0</v>
      </c>
      <c r="AG19" s="12">
        <f t="shared" si="1"/>
        <v>0</v>
      </c>
    </row>
    <row r="20" spans="1:33" ht="12.75">
      <c r="A20" s="1"/>
      <c r="B20" s="1"/>
      <c r="C20" s="21">
        <v>0</v>
      </c>
      <c r="D20" s="22">
        <v>0</v>
      </c>
      <c r="E20" s="25">
        <v>0</v>
      </c>
      <c r="G20" s="21">
        <v>0</v>
      </c>
      <c r="H20" s="22">
        <v>0</v>
      </c>
      <c r="I20" s="25">
        <v>0</v>
      </c>
      <c r="K20" s="21">
        <v>0</v>
      </c>
      <c r="L20" s="22">
        <v>0</v>
      </c>
      <c r="M20" s="25">
        <v>0</v>
      </c>
      <c r="O20" s="21">
        <v>0</v>
      </c>
      <c r="P20" s="22">
        <v>0</v>
      </c>
      <c r="R20" s="21">
        <v>0</v>
      </c>
      <c r="T20" s="21">
        <v>0</v>
      </c>
      <c r="U20" s="22">
        <v>0</v>
      </c>
      <c r="V20" s="22">
        <v>0</v>
      </c>
      <c r="X20" s="21">
        <v>0</v>
      </c>
      <c r="Y20" s="22">
        <v>0</v>
      </c>
      <c r="Z20" s="22">
        <v>0</v>
      </c>
      <c r="AA20" s="22">
        <v>0</v>
      </c>
      <c r="AB20" s="13"/>
      <c r="AC20" s="1"/>
      <c r="AE20" s="1">
        <f t="shared" si="0"/>
        <v>0</v>
      </c>
      <c r="AG20" s="12">
        <f t="shared" si="1"/>
        <v>0</v>
      </c>
    </row>
    <row r="21" spans="1:33" ht="12.75">
      <c r="A21" s="1"/>
      <c r="B21" s="1"/>
      <c r="C21" s="21">
        <v>0</v>
      </c>
      <c r="D21" s="22">
        <v>0</v>
      </c>
      <c r="E21" s="25">
        <v>0</v>
      </c>
      <c r="G21" s="21">
        <v>0</v>
      </c>
      <c r="H21" s="22">
        <v>0</v>
      </c>
      <c r="I21" s="25">
        <v>0</v>
      </c>
      <c r="K21" s="21">
        <v>0</v>
      </c>
      <c r="L21" s="22">
        <v>0</v>
      </c>
      <c r="M21" s="25">
        <v>0</v>
      </c>
      <c r="O21" s="21">
        <v>0</v>
      </c>
      <c r="P21" s="22">
        <v>0</v>
      </c>
      <c r="R21" s="21">
        <v>0</v>
      </c>
      <c r="T21" s="21">
        <v>0</v>
      </c>
      <c r="U21" s="22">
        <v>0</v>
      </c>
      <c r="V21" s="22">
        <v>0</v>
      </c>
      <c r="X21" s="21">
        <v>0</v>
      </c>
      <c r="Y21" s="22">
        <v>0</v>
      </c>
      <c r="Z21" s="22">
        <v>0</v>
      </c>
      <c r="AA21" s="22">
        <v>0</v>
      </c>
      <c r="AC21" s="1"/>
      <c r="AE21" s="1">
        <f t="shared" si="0"/>
        <v>0</v>
      </c>
      <c r="AG21" s="12">
        <f t="shared" si="1"/>
        <v>0</v>
      </c>
    </row>
    <row r="22" spans="1:33" ht="12.75">
      <c r="A22" s="1"/>
      <c r="B22" s="1"/>
      <c r="C22" s="21">
        <v>0</v>
      </c>
      <c r="D22" s="22">
        <v>0</v>
      </c>
      <c r="E22" s="25">
        <v>0</v>
      </c>
      <c r="G22" s="21">
        <v>0</v>
      </c>
      <c r="H22" s="22">
        <v>0</v>
      </c>
      <c r="I22" s="25">
        <v>0</v>
      </c>
      <c r="K22" s="21">
        <v>0</v>
      </c>
      <c r="L22" s="22">
        <v>0</v>
      </c>
      <c r="M22" s="25">
        <v>0</v>
      </c>
      <c r="O22" s="21">
        <v>0</v>
      </c>
      <c r="P22" s="22">
        <v>0</v>
      </c>
      <c r="R22" s="21">
        <v>0</v>
      </c>
      <c r="T22" s="21">
        <v>0</v>
      </c>
      <c r="U22" s="22">
        <v>0</v>
      </c>
      <c r="V22" s="22">
        <v>0</v>
      </c>
      <c r="X22" s="21">
        <v>0</v>
      </c>
      <c r="Y22" s="22">
        <v>0</v>
      </c>
      <c r="Z22" s="22">
        <v>0</v>
      </c>
      <c r="AA22" s="22">
        <v>0</v>
      </c>
      <c r="AC22" s="1"/>
      <c r="AE22" s="1">
        <f t="shared" si="0"/>
        <v>0</v>
      </c>
      <c r="AG22" s="12">
        <f t="shared" si="1"/>
        <v>0</v>
      </c>
    </row>
    <row r="23" spans="1:33" ht="12.75">
      <c r="A23" s="1"/>
      <c r="B23" s="1"/>
      <c r="C23" s="1"/>
      <c r="D23" s="1"/>
      <c r="E23" s="7"/>
      <c r="G23" s="1"/>
      <c r="H23" s="1"/>
      <c r="I23" s="7"/>
      <c r="K23" s="1"/>
      <c r="L23" s="1"/>
      <c r="M23" s="7"/>
      <c r="O23" s="1"/>
      <c r="P23" s="1"/>
      <c r="R23" s="1"/>
      <c r="T23" s="1"/>
      <c r="U23" s="1"/>
      <c r="V23" s="1"/>
      <c r="X23" s="1"/>
      <c r="Y23" s="1"/>
      <c r="Z23" s="1"/>
      <c r="AA23" s="1"/>
      <c r="AC23" s="1"/>
      <c r="AE23" s="1"/>
      <c r="AG23" s="12"/>
    </row>
    <row r="24" spans="1:33" ht="12.75">
      <c r="A24" s="1"/>
      <c r="B24" s="1"/>
      <c r="C24" s="1"/>
      <c r="D24" s="1"/>
      <c r="E24" s="7"/>
      <c r="G24" s="1"/>
      <c r="H24" s="1"/>
      <c r="I24" s="7"/>
      <c r="K24" s="1"/>
      <c r="L24" s="1"/>
      <c r="M24" s="7"/>
      <c r="O24" s="1"/>
      <c r="P24" s="1"/>
      <c r="R24" s="1"/>
      <c r="T24" s="1"/>
      <c r="U24" s="1"/>
      <c r="V24" s="1"/>
      <c r="X24" s="1"/>
      <c r="Y24" s="1"/>
      <c r="Z24" s="1"/>
      <c r="AA24" s="1"/>
      <c r="AC24" s="1"/>
      <c r="AE24" s="1"/>
      <c r="AG24" s="12"/>
    </row>
    <row r="25" spans="1:33" ht="12.75">
      <c r="A25" s="1"/>
      <c r="B25" s="1"/>
      <c r="C25" s="1"/>
      <c r="D25" s="1"/>
      <c r="E25" s="7"/>
      <c r="G25" s="1"/>
      <c r="H25" s="1"/>
      <c r="I25" s="7"/>
      <c r="K25" s="1"/>
      <c r="L25" s="1"/>
      <c r="M25" s="7"/>
      <c r="O25" s="1"/>
      <c r="P25" s="1"/>
      <c r="R25" s="1"/>
      <c r="T25" s="1"/>
      <c r="U25" s="1"/>
      <c r="V25" s="1"/>
      <c r="X25" s="1"/>
      <c r="Y25" s="1"/>
      <c r="Z25" s="1"/>
      <c r="AA25" s="1"/>
      <c r="AC25" s="1"/>
      <c r="AE25" s="1"/>
      <c r="AG25" s="12"/>
    </row>
    <row r="26" spans="1:33" ht="12.75">
      <c r="A26" s="28" t="s">
        <v>7</v>
      </c>
      <c r="B26" s="29"/>
      <c r="C26" s="1"/>
      <c r="D26" s="1"/>
      <c r="E26" s="7"/>
      <c r="G26" s="1"/>
      <c r="H26" s="1"/>
      <c r="I26" s="7"/>
      <c r="K26" s="1"/>
      <c r="L26" s="1"/>
      <c r="M26" s="7"/>
      <c r="O26" s="1"/>
      <c r="P26" s="1"/>
      <c r="R26" s="1"/>
      <c r="T26" s="1"/>
      <c r="U26" s="1"/>
      <c r="V26" s="1"/>
      <c r="X26" s="1"/>
      <c r="Y26" s="1"/>
      <c r="Z26" s="1"/>
      <c r="AA26" s="1"/>
      <c r="AC26" s="1"/>
      <c r="AE26" s="1"/>
      <c r="AG26" s="12"/>
    </row>
    <row r="27" spans="1:33" ht="12.75">
      <c r="A27" s="28" t="s">
        <v>43</v>
      </c>
      <c r="B27" s="29"/>
      <c r="C27" s="1">
        <f>SUM(C9:C24)</f>
        <v>0</v>
      </c>
      <c r="D27" s="1">
        <f>SUM(D9:D24)</f>
        <v>0</v>
      </c>
      <c r="E27" s="7" t="str">
        <f>IF(D27=0,"0",(C27/D27))</f>
        <v>0</v>
      </c>
      <c r="G27" s="1">
        <f>SUM(G9:G24)</f>
        <v>0</v>
      </c>
      <c r="H27" s="1">
        <f>SUM(H9:H24)</f>
        <v>0</v>
      </c>
      <c r="I27" s="7" t="str">
        <f>IF(H27=0,"0",(G27/H27))</f>
        <v>0</v>
      </c>
      <c r="K27" s="1">
        <f>SUM(K9:K24)</f>
        <v>0</v>
      </c>
      <c r="L27" s="1">
        <f>SUM(L9:L24)</f>
        <v>0</v>
      </c>
      <c r="M27" s="7" t="str">
        <f>IF(L27=0,"0",(K27/L27))</f>
        <v>0</v>
      </c>
      <c r="O27" s="1">
        <f>SUM(O9:O24)</f>
        <v>0</v>
      </c>
      <c r="P27" s="1">
        <f>SUM(P9:P24)</f>
        <v>0</v>
      </c>
      <c r="R27" s="1">
        <f>SUM(R9:R24)</f>
        <v>0</v>
      </c>
      <c r="T27" s="1">
        <f>SUM(T9:T24)</f>
        <v>0</v>
      </c>
      <c r="U27" s="1">
        <f>SUM(U9:U24)</f>
        <v>0</v>
      </c>
      <c r="V27" s="1">
        <f>SUM(V9:V24)</f>
        <v>0</v>
      </c>
      <c r="X27" s="1">
        <f>SUM(X9:X24)</f>
        <v>0</v>
      </c>
      <c r="Y27" s="1">
        <f>SUM(Y9:Y24)</f>
        <v>0</v>
      </c>
      <c r="Z27" s="1">
        <f>SUM(Z9:Z24)</f>
        <v>0</v>
      </c>
      <c r="AA27" s="1">
        <f>SUM(AA9:AA24)</f>
        <v>0</v>
      </c>
      <c r="AC27" s="1"/>
      <c r="AE27" s="1">
        <f>(C27*3)+(G27*2)+K27</f>
        <v>0</v>
      </c>
      <c r="AG27" s="12">
        <f>C27-D27+G27-H27+K27-L27+(O27*2)+P27-R27-T27-U27-V27+(X27*2)+Y27+Z27+(AA27*3)+AE27</f>
        <v>0</v>
      </c>
    </row>
    <row r="28" spans="1:33" ht="12.75">
      <c r="A28" s="28" t="str">
        <f>C3</f>
        <v>Districts 3</v>
      </c>
      <c r="B28" s="29"/>
      <c r="C28" s="1">
        <v>0</v>
      </c>
      <c r="D28" s="1">
        <v>0</v>
      </c>
      <c r="E28" s="7" t="str">
        <f>IF(D28=0,"0",(C28/D28))</f>
        <v>0</v>
      </c>
      <c r="G28" s="1">
        <v>0</v>
      </c>
      <c r="H28" s="1">
        <v>0</v>
      </c>
      <c r="I28" s="7" t="str">
        <f>IF(H28=0,"0",(G28/H28))</f>
        <v>0</v>
      </c>
      <c r="K28" s="1">
        <v>0</v>
      </c>
      <c r="L28" s="1">
        <v>0</v>
      </c>
      <c r="M28" s="7" t="str">
        <f>IF(L28=0,"0",(K28/L28))</f>
        <v>0</v>
      </c>
      <c r="O28" s="1">
        <v>0</v>
      </c>
      <c r="P28" s="1">
        <v>0</v>
      </c>
      <c r="R28" s="1">
        <v>0</v>
      </c>
      <c r="T28" s="1">
        <v>0</v>
      </c>
      <c r="U28" s="1">
        <v>0</v>
      </c>
      <c r="V28" s="1">
        <v>0</v>
      </c>
      <c r="X28" s="1">
        <v>0</v>
      </c>
      <c r="Y28" s="1">
        <v>0</v>
      </c>
      <c r="Z28" s="1">
        <v>0</v>
      </c>
      <c r="AA28" s="1">
        <v>0</v>
      </c>
      <c r="AC28" s="1"/>
      <c r="AE28" s="1">
        <f>(C28*3)+(G28*2)+K28</f>
        <v>0</v>
      </c>
      <c r="AG28" s="12">
        <f>C28-D28+G28-H28+K28-L28+(O28*2)+P28-R28-T28-U28-V28+(X28*2)+Y28+Z28+(AA28*3)+AE28</f>
        <v>0</v>
      </c>
    </row>
  </sheetData>
  <sheetProtection/>
  <mergeCells count="19">
    <mergeCell ref="H1:V1"/>
    <mergeCell ref="AB2:AG2"/>
    <mergeCell ref="C3:G3"/>
    <mergeCell ref="X4:AA4"/>
    <mergeCell ref="A27:B27"/>
    <mergeCell ref="A28:B28"/>
    <mergeCell ref="AC7:AC8"/>
    <mergeCell ref="AE7:AE8"/>
    <mergeCell ref="X7:AA7"/>
    <mergeCell ref="R7:R8"/>
    <mergeCell ref="AG7:AG8"/>
    <mergeCell ref="A26:B26"/>
    <mergeCell ref="X5:AA5"/>
    <mergeCell ref="A7:B7"/>
    <mergeCell ref="C7:E7"/>
    <mergeCell ref="G7:I7"/>
    <mergeCell ref="T7:V7"/>
    <mergeCell ref="K7:M7"/>
    <mergeCell ref="O7:P7"/>
  </mergeCells>
  <printOptions/>
  <pageMargins left="0.25" right="0.25" top="1" bottom="1" header="0.5" footer="0.5"/>
  <pageSetup orientation="landscape" scale="99"/>
  <colBreaks count="1" manualBreakCount="1">
    <brk id="33" max="6553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AG28"/>
  <sheetViews>
    <sheetView workbookViewId="0" topLeftCell="A1">
      <selection activeCell="AB5" sqref="AB5"/>
    </sheetView>
  </sheetViews>
  <sheetFormatPr defaultColWidth="11.00390625" defaultRowHeight="12.75"/>
  <cols>
    <col min="1" max="1" width="2.75390625" style="0" customWidth="1"/>
    <col min="2" max="2" width="16.75390625" style="0" customWidth="1"/>
    <col min="3" max="4" width="2.75390625" style="0" customWidth="1"/>
    <col min="5" max="5" width="4.625" style="0" customWidth="1"/>
    <col min="6" max="6" width="1.75390625" style="0" customWidth="1"/>
    <col min="7" max="8" width="2.75390625" style="0" customWidth="1"/>
    <col min="9" max="9" width="4.625" style="0" customWidth="1"/>
    <col min="10" max="10" width="1.75390625" style="0" customWidth="1"/>
    <col min="11" max="12" width="2.75390625" style="0" customWidth="1"/>
    <col min="13" max="13" width="4.625" style="0" customWidth="1"/>
    <col min="14" max="14" width="1.75390625" style="0" customWidth="1"/>
    <col min="15" max="16" width="2.75390625" style="0" customWidth="1"/>
    <col min="17" max="17" width="0.74609375" style="0" customWidth="1"/>
    <col min="18" max="18" width="2.75390625" style="0" customWidth="1"/>
    <col min="19" max="19" width="0.875" style="0" customWidth="1"/>
    <col min="20" max="22" width="2.75390625" style="0" customWidth="1"/>
    <col min="23" max="23" width="0.74609375" style="0" customWidth="1"/>
    <col min="24" max="27" width="2.75390625" style="0" customWidth="1"/>
    <col min="28" max="32" width="3.00390625" style="0" customWidth="1"/>
    <col min="33" max="33" width="5.75390625" style="0" customWidth="1"/>
  </cols>
  <sheetData>
    <row r="1" spans="8:22" ht="12.75">
      <c r="H1" s="26" t="s">
        <v>48</v>
      </c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</row>
    <row r="2" spans="2:33" ht="12.75">
      <c r="B2" t="s">
        <v>24</v>
      </c>
      <c r="AB2" s="34" t="s">
        <v>29</v>
      </c>
      <c r="AC2" s="43"/>
      <c r="AD2" s="43"/>
      <c r="AE2" s="43"/>
      <c r="AF2" s="43"/>
      <c r="AG2" s="44"/>
    </row>
    <row r="3" spans="2:33" ht="12.75">
      <c r="B3" t="s">
        <v>25</v>
      </c>
      <c r="C3" s="33"/>
      <c r="D3" s="33"/>
      <c r="E3" s="33"/>
      <c r="F3" s="33"/>
      <c r="G3" s="33"/>
      <c r="K3" s="27" t="s">
        <v>34</v>
      </c>
      <c r="L3" s="27"/>
      <c r="M3" s="27"/>
      <c r="N3" s="27"/>
      <c r="O3" s="27"/>
      <c r="AB3" s="1">
        <v>1</v>
      </c>
      <c r="AC3" s="1">
        <v>2</v>
      </c>
      <c r="AD3" s="1">
        <v>3</v>
      </c>
      <c r="AE3" s="1">
        <v>4</v>
      </c>
      <c r="AF3" s="1" t="s">
        <v>27</v>
      </c>
      <c r="AG3" s="4" t="s">
        <v>28</v>
      </c>
    </row>
    <row r="4" spans="2:33" ht="12.75">
      <c r="B4" t="s">
        <v>26</v>
      </c>
      <c r="C4">
        <f>IF(AE27&gt;AE28,'Elkhorn Valley'!C4+1,'Elkhorn Valley'!C4+0)</f>
        <v>2</v>
      </c>
      <c r="D4" s="3" t="s">
        <v>30</v>
      </c>
      <c r="E4" s="9">
        <f>IF(AE27&lt;AE28,'Elkhorn Valley'!E4+1,'Elkhorn Valley'!E4+0)</f>
        <v>5</v>
      </c>
      <c r="F4" t="s">
        <v>31</v>
      </c>
      <c r="X4" s="35" t="s">
        <v>43</v>
      </c>
      <c r="Y4" s="35"/>
      <c r="Z4" s="35"/>
      <c r="AA4" s="36"/>
      <c r="AB4" s="1">
        <v>0</v>
      </c>
      <c r="AC4" s="1">
        <v>0</v>
      </c>
      <c r="AD4" s="1">
        <v>0</v>
      </c>
      <c r="AE4" s="1">
        <v>0</v>
      </c>
      <c r="AF4" s="1"/>
      <c r="AG4" s="1">
        <f>SUM(AB4:AF4)</f>
        <v>0</v>
      </c>
    </row>
    <row r="5" spans="3:33" ht="12.75">
      <c r="C5" s="6">
        <f>IF(AE27&gt;AE28,1,0)</f>
        <v>0</v>
      </c>
      <c r="E5" s="6">
        <f>IF(AE27&lt;AE28,1,0)</f>
        <v>0</v>
      </c>
      <c r="X5" s="35">
        <f>C3</f>
        <v>0</v>
      </c>
      <c r="Y5" s="35"/>
      <c r="Z5" s="35"/>
      <c r="AA5" s="36"/>
      <c r="AB5" s="1">
        <v>0</v>
      </c>
      <c r="AC5" s="1">
        <v>0</v>
      </c>
      <c r="AD5" s="1">
        <v>0</v>
      </c>
      <c r="AE5" s="1">
        <v>0</v>
      </c>
      <c r="AF5" s="1"/>
      <c r="AG5" s="1">
        <f>SUM(AB5:AF5)</f>
        <v>0</v>
      </c>
    </row>
    <row r="7" spans="1:33" ht="12.75">
      <c r="A7" s="28" t="s">
        <v>0</v>
      </c>
      <c r="B7" s="29"/>
      <c r="C7" s="28" t="s">
        <v>1</v>
      </c>
      <c r="D7" s="32"/>
      <c r="E7" s="39"/>
      <c r="G7" s="28" t="s">
        <v>8</v>
      </c>
      <c r="H7" s="32"/>
      <c r="I7" s="29"/>
      <c r="K7" s="40" t="s">
        <v>14</v>
      </c>
      <c r="L7" s="41"/>
      <c r="M7" s="42"/>
      <c r="O7" s="28" t="s">
        <v>9</v>
      </c>
      <c r="P7" s="29"/>
      <c r="R7" s="37" t="s">
        <v>12</v>
      </c>
      <c r="T7" s="40" t="s">
        <v>13</v>
      </c>
      <c r="U7" s="41"/>
      <c r="V7" s="42"/>
      <c r="X7" s="28" t="s">
        <v>17</v>
      </c>
      <c r="Y7" s="32"/>
      <c r="Z7" s="32"/>
      <c r="AA7" s="29"/>
      <c r="AC7" s="37" t="s">
        <v>21</v>
      </c>
      <c r="AE7" s="37" t="s">
        <v>22</v>
      </c>
      <c r="AG7" s="37" t="s">
        <v>23</v>
      </c>
    </row>
    <row r="8" spans="1:33" ht="12.75">
      <c r="A8" s="2" t="s">
        <v>6</v>
      </c>
      <c r="B8" s="2" t="s">
        <v>5</v>
      </c>
      <c r="C8" s="2" t="s">
        <v>2</v>
      </c>
      <c r="D8" s="2" t="s">
        <v>3</v>
      </c>
      <c r="E8" s="2" t="s">
        <v>4</v>
      </c>
      <c r="G8" s="2" t="s">
        <v>2</v>
      </c>
      <c r="H8" s="2" t="s">
        <v>3</v>
      </c>
      <c r="I8" s="2" t="s">
        <v>4</v>
      </c>
      <c r="K8" s="2" t="s">
        <v>2</v>
      </c>
      <c r="L8" s="2" t="s">
        <v>3</v>
      </c>
      <c r="M8" s="2" t="s">
        <v>4</v>
      </c>
      <c r="O8" s="2" t="s">
        <v>10</v>
      </c>
      <c r="P8" s="2" t="s">
        <v>11</v>
      </c>
      <c r="R8" s="38"/>
      <c r="T8" s="2" t="s">
        <v>15</v>
      </c>
      <c r="U8" s="2" t="s">
        <v>16</v>
      </c>
      <c r="V8" s="2" t="s">
        <v>12</v>
      </c>
      <c r="X8" s="2" t="s">
        <v>3</v>
      </c>
      <c r="Y8" s="2" t="s">
        <v>18</v>
      </c>
      <c r="Z8" s="2" t="s">
        <v>19</v>
      </c>
      <c r="AA8" s="2" t="s">
        <v>20</v>
      </c>
      <c r="AC8" s="38"/>
      <c r="AE8" s="38"/>
      <c r="AG8" s="38"/>
    </row>
    <row r="9" spans="1:33" ht="12.75">
      <c r="A9" s="1"/>
      <c r="B9" s="1"/>
      <c r="C9" s="1">
        <v>0</v>
      </c>
      <c r="D9" s="1">
        <v>0</v>
      </c>
      <c r="E9" s="7" t="str">
        <f>IF(D9=0,"0",(C9/D9))</f>
        <v>0</v>
      </c>
      <c r="G9" s="1">
        <v>0</v>
      </c>
      <c r="H9" s="1">
        <v>0</v>
      </c>
      <c r="I9" s="7" t="str">
        <f>IF(H9=0,"0",(G9/H9))</f>
        <v>0</v>
      </c>
      <c r="K9" s="1">
        <v>0</v>
      </c>
      <c r="L9" s="1">
        <v>0</v>
      </c>
      <c r="M9" s="7" t="str">
        <f>IF(L9=0,"0",(K9/L9))</f>
        <v>0</v>
      </c>
      <c r="O9" s="1">
        <v>0</v>
      </c>
      <c r="P9" s="1">
        <v>0</v>
      </c>
      <c r="R9" s="1">
        <v>0</v>
      </c>
      <c r="T9" s="1">
        <v>0</v>
      </c>
      <c r="U9" s="1">
        <v>0</v>
      </c>
      <c r="V9" s="1">
        <v>0</v>
      </c>
      <c r="X9" s="1">
        <v>0</v>
      </c>
      <c r="Y9" s="1">
        <v>0</v>
      </c>
      <c r="Z9" s="1">
        <v>0</v>
      </c>
      <c r="AA9" s="1">
        <v>0</v>
      </c>
      <c r="AC9" s="1">
        <v>0</v>
      </c>
      <c r="AE9" s="1">
        <f>(C9*3)+(G9*2)+K9</f>
        <v>0</v>
      </c>
      <c r="AG9" s="12">
        <f>C9-D9+G9-H9+K9-L9+(O9*2)+P9-R9-T9-U9-V9+(X9*2)+Y9+Z9+(AA9*3)+AE9</f>
        <v>0</v>
      </c>
    </row>
    <row r="10" spans="1:33" ht="12.75">
      <c r="A10" s="1"/>
      <c r="B10" s="1"/>
      <c r="C10" s="1">
        <v>0</v>
      </c>
      <c r="D10" s="1">
        <v>0</v>
      </c>
      <c r="E10" s="7" t="str">
        <f aca="true" t="shared" si="0" ref="E10:E28">IF(D10=0,"0",(C10/D10))</f>
        <v>0</v>
      </c>
      <c r="G10" s="1">
        <v>0</v>
      </c>
      <c r="H10" s="1">
        <v>0</v>
      </c>
      <c r="I10" s="7" t="str">
        <f aca="true" t="shared" si="1" ref="I10:I28">IF(H10=0,"0",(G10/H10))</f>
        <v>0</v>
      </c>
      <c r="K10" s="1">
        <v>0</v>
      </c>
      <c r="L10" s="1">
        <v>0</v>
      </c>
      <c r="M10" s="7" t="str">
        <f aca="true" t="shared" si="2" ref="M10:M28">IF(L10=0,"0",(K10/L10))</f>
        <v>0</v>
      </c>
      <c r="O10" s="1">
        <v>0</v>
      </c>
      <c r="P10" s="1">
        <v>0</v>
      </c>
      <c r="R10" s="1">
        <v>0</v>
      </c>
      <c r="T10" s="1">
        <v>0</v>
      </c>
      <c r="U10" s="1">
        <v>0</v>
      </c>
      <c r="V10" s="1">
        <v>0</v>
      </c>
      <c r="X10" s="1">
        <v>0</v>
      </c>
      <c r="Y10" s="1">
        <v>0</v>
      </c>
      <c r="Z10" s="1">
        <v>0</v>
      </c>
      <c r="AA10" s="1">
        <v>0</v>
      </c>
      <c r="AC10" s="1">
        <v>0</v>
      </c>
      <c r="AE10" s="1">
        <f aca="true" t="shared" si="3" ref="AE10:AE28">(C10*3)+(G10*2)+K10</f>
        <v>0</v>
      </c>
      <c r="AG10" s="12">
        <f aca="true" t="shared" si="4" ref="AG10:AG28">C10-D10+G10-H10+K10-L10+(O10*2)+P10-R10-T10-U10-V10+(X10*2)+Y10+Z10+(AA10*3)+AE10</f>
        <v>0</v>
      </c>
    </row>
    <row r="11" spans="1:33" ht="12.75">
      <c r="A11" s="1"/>
      <c r="B11" s="1"/>
      <c r="C11" s="1">
        <v>0</v>
      </c>
      <c r="D11" s="1">
        <v>0</v>
      </c>
      <c r="E11" s="7" t="str">
        <f t="shared" si="0"/>
        <v>0</v>
      </c>
      <c r="G11" s="1">
        <v>0</v>
      </c>
      <c r="H11" s="1">
        <v>0</v>
      </c>
      <c r="I11" s="7" t="str">
        <f t="shared" si="1"/>
        <v>0</v>
      </c>
      <c r="K11" s="1">
        <v>0</v>
      </c>
      <c r="L11" s="1">
        <v>0</v>
      </c>
      <c r="M11" s="7" t="str">
        <f t="shared" si="2"/>
        <v>0</v>
      </c>
      <c r="O11" s="1">
        <v>0</v>
      </c>
      <c r="P11" s="1">
        <v>0</v>
      </c>
      <c r="R11" s="1">
        <v>0</v>
      </c>
      <c r="T11" s="1">
        <v>0</v>
      </c>
      <c r="U11" s="1">
        <v>0</v>
      </c>
      <c r="V11" s="1">
        <v>0</v>
      </c>
      <c r="X11" s="1">
        <v>0</v>
      </c>
      <c r="Y11" s="1">
        <v>0</v>
      </c>
      <c r="Z11" s="1">
        <v>0</v>
      </c>
      <c r="AA11" s="1">
        <v>0</v>
      </c>
      <c r="AC11" s="1">
        <v>0</v>
      </c>
      <c r="AE11" s="1">
        <f t="shared" si="3"/>
        <v>0</v>
      </c>
      <c r="AG11" s="12">
        <f t="shared" si="4"/>
        <v>0</v>
      </c>
    </row>
    <row r="12" spans="1:33" ht="12.75">
      <c r="A12" s="1"/>
      <c r="B12" s="1"/>
      <c r="C12" s="1">
        <v>0</v>
      </c>
      <c r="D12" s="1">
        <v>0</v>
      </c>
      <c r="E12" s="7" t="str">
        <f t="shared" si="0"/>
        <v>0</v>
      </c>
      <c r="G12" s="1">
        <v>0</v>
      </c>
      <c r="H12" s="1">
        <v>0</v>
      </c>
      <c r="I12" s="7" t="str">
        <f t="shared" si="1"/>
        <v>0</v>
      </c>
      <c r="K12" s="1">
        <v>0</v>
      </c>
      <c r="L12" s="1">
        <v>0</v>
      </c>
      <c r="M12" s="7" t="str">
        <f t="shared" si="2"/>
        <v>0</v>
      </c>
      <c r="O12" s="1">
        <v>0</v>
      </c>
      <c r="P12" s="1">
        <v>0</v>
      </c>
      <c r="R12" s="1">
        <v>0</v>
      </c>
      <c r="T12" s="1">
        <v>0</v>
      </c>
      <c r="U12" s="1">
        <v>0</v>
      </c>
      <c r="V12" s="1">
        <v>0</v>
      </c>
      <c r="X12" s="1">
        <v>0</v>
      </c>
      <c r="Y12" s="1">
        <v>0</v>
      </c>
      <c r="Z12" s="1">
        <v>0</v>
      </c>
      <c r="AA12" s="1">
        <v>0</v>
      </c>
      <c r="AC12" s="1">
        <v>0</v>
      </c>
      <c r="AE12" s="1">
        <f t="shared" si="3"/>
        <v>0</v>
      </c>
      <c r="AG12" s="12">
        <f t="shared" si="4"/>
        <v>0</v>
      </c>
    </row>
    <row r="13" spans="1:33" ht="12.75">
      <c r="A13" s="1"/>
      <c r="B13" s="1"/>
      <c r="C13" s="1">
        <v>0</v>
      </c>
      <c r="D13" s="1">
        <v>0</v>
      </c>
      <c r="E13" s="7" t="str">
        <f t="shared" si="0"/>
        <v>0</v>
      </c>
      <c r="G13" s="1">
        <v>0</v>
      </c>
      <c r="H13" s="1">
        <v>0</v>
      </c>
      <c r="I13" s="7" t="str">
        <f t="shared" si="1"/>
        <v>0</v>
      </c>
      <c r="K13" s="1">
        <v>0</v>
      </c>
      <c r="L13" s="1">
        <v>0</v>
      </c>
      <c r="M13" s="7" t="str">
        <f t="shared" si="2"/>
        <v>0</v>
      </c>
      <c r="O13" s="1">
        <v>0</v>
      </c>
      <c r="P13" s="1">
        <v>0</v>
      </c>
      <c r="R13" s="1">
        <v>0</v>
      </c>
      <c r="T13" s="1">
        <v>0</v>
      </c>
      <c r="U13" s="1">
        <v>0</v>
      </c>
      <c r="V13" s="1">
        <v>0</v>
      </c>
      <c r="X13" s="1">
        <v>0</v>
      </c>
      <c r="Y13" s="1">
        <v>0</v>
      </c>
      <c r="Z13" s="1">
        <v>0</v>
      </c>
      <c r="AA13" s="1">
        <v>0</v>
      </c>
      <c r="AC13" s="1">
        <v>0</v>
      </c>
      <c r="AE13" s="1">
        <f t="shared" si="3"/>
        <v>0</v>
      </c>
      <c r="AG13" s="12">
        <f t="shared" si="4"/>
        <v>0</v>
      </c>
    </row>
    <row r="14" spans="1:33" ht="12.75">
      <c r="A14" s="1"/>
      <c r="B14" s="1"/>
      <c r="C14" s="1">
        <v>0</v>
      </c>
      <c r="D14" s="1">
        <v>0</v>
      </c>
      <c r="E14" s="7" t="str">
        <f t="shared" si="0"/>
        <v>0</v>
      </c>
      <c r="G14" s="1">
        <v>0</v>
      </c>
      <c r="H14" s="1">
        <v>0</v>
      </c>
      <c r="I14" s="7" t="str">
        <f t="shared" si="1"/>
        <v>0</v>
      </c>
      <c r="K14" s="1">
        <v>0</v>
      </c>
      <c r="L14" s="1">
        <v>0</v>
      </c>
      <c r="M14" s="7" t="str">
        <f t="shared" si="2"/>
        <v>0</v>
      </c>
      <c r="O14" s="1">
        <v>0</v>
      </c>
      <c r="P14" s="1">
        <v>0</v>
      </c>
      <c r="R14" s="1">
        <v>0</v>
      </c>
      <c r="T14" s="1">
        <v>0</v>
      </c>
      <c r="U14" s="1">
        <v>0</v>
      </c>
      <c r="V14" s="1">
        <v>0</v>
      </c>
      <c r="X14" s="1">
        <v>0</v>
      </c>
      <c r="Y14" s="1">
        <v>0</v>
      </c>
      <c r="Z14" s="1">
        <v>0</v>
      </c>
      <c r="AA14" s="1">
        <v>0</v>
      </c>
      <c r="AC14" s="1">
        <v>0</v>
      </c>
      <c r="AE14" s="1">
        <f t="shared" si="3"/>
        <v>0</v>
      </c>
      <c r="AG14" s="12">
        <f t="shared" si="4"/>
        <v>0</v>
      </c>
    </row>
    <row r="15" spans="1:33" ht="12.75">
      <c r="A15" s="1"/>
      <c r="B15" s="17"/>
      <c r="C15" s="1">
        <v>0</v>
      </c>
      <c r="D15" s="1">
        <v>0</v>
      </c>
      <c r="E15" s="7" t="str">
        <f t="shared" si="0"/>
        <v>0</v>
      </c>
      <c r="G15" s="1">
        <v>0</v>
      </c>
      <c r="H15" s="1">
        <v>0</v>
      </c>
      <c r="I15" s="7" t="str">
        <f t="shared" si="1"/>
        <v>0</v>
      </c>
      <c r="K15" s="1">
        <v>0</v>
      </c>
      <c r="L15" s="1">
        <v>0</v>
      </c>
      <c r="M15" s="7" t="str">
        <f t="shared" si="2"/>
        <v>0</v>
      </c>
      <c r="O15" s="1">
        <v>0</v>
      </c>
      <c r="P15" s="1">
        <v>0</v>
      </c>
      <c r="R15" s="1">
        <v>0</v>
      </c>
      <c r="T15" s="1">
        <v>0</v>
      </c>
      <c r="U15" s="1">
        <v>0</v>
      </c>
      <c r="V15" s="1">
        <v>0</v>
      </c>
      <c r="X15" s="1">
        <v>0</v>
      </c>
      <c r="Y15" s="1">
        <v>0</v>
      </c>
      <c r="Z15" s="1">
        <v>0</v>
      </c>
      <c r="AA15" s="1">
        <v>0</v>
      </c>
      <c r="AC15" s="1">
        <v>0</v>
      </c>
      <c r="AE15" s="1">
        <f t="shared" si="3"/>
        <v>0</v>
      </c>
      <c r="AG15" s="12">
        <f t="shared" si="4"/>
        <v>0</v>
      </c>
    </row>
    <row r="16" spans="1:33" ht="12.75">
      <c r="A16" s="1"/>
      <c r="B16" s="1"/>
      <c r="C16" s="1">
        <v>0</v>
      </c>
      <c r="D16" s="1">
        <v>0</v>
      </c>
      <c r="E16" s="7" t="str">
        <f t="shared" si="0"/>
        <v>0</v>
      </c>
      <c r="G16" s="1">
        <v>0</v>
      </c>
      <c r="H16" s="1">
        <v>0</v>
      </c>
      <c r="I16" s="7" t="str">
        <f t="shared" si="1"/>
        <v>0</v>
      </c>
      <c r="K16" s="1">
        <v>0</v>
      </c>
      <c r="L16" s="1">
        <v>0</v>
      </c>
      <c r="M16" s="7" t="str">
        <f t="shared" si="2"/>
        <v>0</v>
      </c>
      <c r="O16" s="1">
        <v>0</v>
      </c>
      <c r="P16" s="1">
        <v>0</v>
      </c>
      <c r="R16" s="1">
        <v>0</v>
      </c>
      <c r="T16" s="1">
        <v>0</v>
      </c>
      <c r="U16" s="1">
        <v>0</v>
      </c>
      <c r="V16" s="1">
        <v>0</v>
      </c>
      <c r="X16" s="1">
        <v>0</v>
      </c>
      <c r="Y16" s="1">
        <v>0</v>
      </c>
      <c r="Z16" s="1">
        <v>0</v>
      </c>
      <c r="AA16" s="1">
        <v>0</v>
      </c>
      <c r="AC16" s="1">
        <v>0</v>
      </c>
      <c r="AE16" s="1">
        <f t="shared" si="3"/>
        <v>0</v>
      </c>
      <c r="AG16" s="12">
        <f t="shared" si="4"/>
        <v>0</v>
      </c>
    </row>
    <row r="17" spans="1:33" ht="12.75">
      <c r="A17" s="1"/>
      <c r="B17" s="1"/>
      <c r="C17" s="1">
        <v>0</v>
      </c>
      <c r="D17" s="1">
        <v>0</v>
      </c>
      <c r="E17" s="7" t="str">
        <f t="shared" si="0"/>
        <v>0</v>
      </c>
      <c r="G17" s="1">
        <v>0</v>
      </c>
      <c r="H17" s="1">
        <v>0</v>
      </c>
      <c r="I17" s="7" t="str">
        <f t="shared" si="1"/>
        <v>0</v>
      </c>
      <c r="K17" s="1">
        <v>0</v>
      </c>
      <c r="L17" s="1">
        <v>0</v>
      </c>
      <c r="M17" s="7" t="str">
        <f t="shared" si="2"/>
        <v>0</v>
      </c>
      <c r="O17" s="1">
        <v>0</v>
      </c>
      <c r="P17" s="1">
        <v>0</v>
      </c>
      <c r="R17" s="1">
        <v>0</v>
      </c>
      <c r="T17" s="1">
        <v>0</v>
      </c>
      <c r="U17" s="1">
        <v>0</v>
      </c>
      <c r="V17" s="1">
        <v>0</v>
      </c>
      <c r="X17" s="1">
        <v>0</v>
      </c>
      <c r="Y17" s="1">
        <v>0</v>
      </c>
      <c r="Z17" s="1">
        <v>0</v>
      </c>
      <c r="AA17" s="1">
        <v>0</v>
      </c>
      <c r="AC17" s="1">
        <v>0</v>
      </c>
      <c r="AE17" s="1">
        <f t="shared" si="3"/>
        <v>0</v>
      </c>
      <c r="AG17" s="12">
        <f t="shared" si="4"/>
        <v>0</v>
      </c>
    </row>
    <row r="18" spans="1:33" ht="12.75">
      <c r="A18" s="1"/>
      <c r="B18" s="1"/>
      <c r="C18" s="1">
        <v>0</v>
      </c>
      <c r="D18" s="1">
        <v>0</v>
      </c>
      <c r="E18" s="7" t="str">
        <f t="shared" si="0"/>
        <v>0</v>
      </c>
      <c r="G18" s="1">
        <v>0</v>
      </c>
      <c r="H18" s="1">
        <v>0</v>
      </c>
      <c r="I18" s="7" t="str">
        <f t="shared" si="1"/>
        <v>0</v>
      </c>
      <c r="K18" s="1">
        <v>0</v>
      </c>
      <c r="L18" s="1">
        <v>0</v>
      </c>
      <c r="M18" s="7" t="str">
        <f t="shared" si="2"/>
        <v>0</v>
      </c>
      <c r="O18" s="1">
        <v>0</v>
      </c>
      <c r="P18" s="1">
        <v>0</v>
      </c>
      <c r="R18" s="1">
        <v>0</v>
      </c>
      <c r="T18" s="1">
        <v>0</v>
      </c>
      <c r="U18" s="1">
        <v>0</v>
      </c>
      <c r="V18" s="1">
        <v>0</v>
      </c>
      <c r="X18" s="1">
        <v>0</v>
      </c>
      <c r="Y18" s="1">
        <v>0</v>
      </c>
      <c r="Z18" s="1">
        <v>0</v>
      </c>
      <c r="AA18" s="1">
        <v>0</v>
      </c>
      <c r="AC18" s="1">
        <v>0</v>
      </c>
      <c r="AE18" s="1">
        <f t="shared" si="3"/>
        <v>0</v>
      </c>
      <c r="AG18" s="12">
        <f t="shared" si="4"/>
        <v>0</v>
      </c>
    </row>
    <row r="19" spans="1:33" ht="12.75">
      <c r="A19" s="1"/>
      <c r="B19" s="17"/>
      <c r="C19" s="1">
        <v>0</v>
      </c>
      <c r="D19" s="1">
        <v>0</v>
      </c>
      <c r="E19" s="7" t="str">
        <f t="shared" si="0"/>
        <v>0</v>
      </c>
      <c r="G19" s="1">
        <v>0</v>
      </c>
      <c r="H19" s="1">
        <v>0</v>
      </c>
      <c r="I19" s="7" t="str">
        <f t="shared" si="1"/>
        <v>0</v>
      </c>
      <c r="K19" s="1">
        <v>0</v>
      </c>
      <c r="L19" s="1">
        <v>0</v>
      </c>
      <c r="M19" s="7" t="str">
        <f t="shared" si="2"/>
        <v>0</v>
      </c>
      <c r="O19" s="1">
        <v>0</v>
      </c>
      <c r="P19" s="1">
        <v>0</v>
      </c>
      <c r="R19" s="1">
        <v>0</v>
      </c>
      <c r="T19" s="1">
        <v>0</v>
      </c>
      <c r="U19" s="1">
        <v>0</v>
      </c>
      <c r="V19" s="1">
        <v>0</v>
      </c>
      <c r="X19" s="1">
        <v>0</v>
      </c>
      <c r="Y19" s="1">
        <v>0</v>
      </c>
      <c r="Z19" s="1">
        <v>0</v>
      </c>
      <c r="AA19" s="1">
        <v>0</v>
      </c>
      <c r="AC19" s="1">
        <v>0</v>
      </c>
      <c r="AE19" s="1">
        <f t="shared" si="3"/>
        <v>0</v>
      </c>
      <c r="AG19" s="12">
        <f t="shared" si="4"/>
        <v>0</v>
      </c>
    </row>
    <row r="20" spans="1:33" ht="12.75">
      <c r="A20" s="1"/>
      <c r="B20" s="1"/>
      <c r="C20" s="1">
        <v>0</v>
      </c>
      <c r="D20" s="1">
        <v>0</v>
      </c>
      <c r="E20" s="7" t="str">
        <f t="shared" si="0"/>
        <v>0</v>
      </c>
      <c r="G20" s="1">
        <v>0</v>
      </c>
      <c r="H20" s="1">
        <v>0</v>
      </c>
      <c r="I20" s="7" t="str">
        <f t="shared" si="1"/>
        <v>0</v>
      </c>
      <c r="K20" s="1">
        <v>0</v>
      </c>
      <c r="L20" s="1">
        <v>0</v>
      </c>
      <c r="M20" s="7" t="str">
        <f t="shared" si="2"/>
        <v>0</v>
      </c>
      <c r="O20" s="1">
        <v>0</v>
      </c>
      <c r="P20" s="1">
        <v>0</v>
      </c>
      <c r="R20" s="1">
        <v>0</v>
      </c>
      <c r="T20" s="1">
        <v>0</v>
      </c>
      <c r="U20" s="1">
        <v>0</v>
      </c>
      <c r="V20" s="1">
        <v>0</v>
      </c>
      <c r="X20" s="1">
        <v>0</v>
      </c>
      <c r="Y20" s="1">
        <v>0</v>
      </c>
      <c r="Z20" s="1">
        <v>0</v>
      </c>
      <c r="AA20" s="1">
        <v>0</v>
      </c>
      <c r="AC20" s="1">
        <v>0</v>
      </c>
      <c r="AE20" s="1">
        <f t="shared" si="3"/>
        <v>0</v>
      </c>
      <c r="AG20" s="12">
        <f t="shared" si="4"/>
        <v>0</v>
      </c>
    </row>
    <row r="21" spans="1:33" ht="12.75">
      <c r="A21" s="1"/>
      <c r="B21" s="1"/>
      <c r="C21" s="1">
        <v>0</v>
      </c>
      <c r="D21" s="1">
        <v>0</v>
      </c>
      <c r="E21" s="7" t="str">
        <f t="shared" si="0"/>
        <v>0</v>
      </c>
      <c r="G21" s="1">
        <v>0</v>
      </c>
      <c r="H21" s="1">
        <v>0</v>
      </c>
      <c r="I21" s="7" t="str">
        <f t="shared" si="1"/>
        <v>0</v>
      </c>
      <c r="K21" s="1">
        <v>0</v>
      </c>
      <c r="L21" s="1">
        <v>0</v>
      </c>
      <c r="M21" s="7" t="str">
        <f t="shared" si="2"/>
        <v>0</v>
      </c>
      <c r="O21" s="1">
        <v>0</v>
      </c>
      <c r="P21" s="1">
        <v>0</v>
      </c>
      <c r="R21" s="1">
        <v>0</v>
      </c>
      <c r="T21" s="1">
        <v>0</v>
      </c>
      <c r="U21" s="1">
        <v>0</v>
      </c>
      <c r="V21" s="1">
        <v>0</v>
      </c>
      <c r="X21" s="1">
        <v>0</v>
      </c>
      <c r="Y21" s="1">
        <v>0</v>
      </c>
      <c r="Z21" s="1">
        <v>0</v>
      </c>
      <c r="AA21" s="1">
        <v>0</v>
      </c>
      <c r="AC21" s="1">
        <v>0</v>
      </c>
      <c r="AE21" s="1">
        <f t="shared" si="3"/>
        <v>0</v>
      </c>
      <c r="AG21" s="12">
        <f t="shared" si="4"/>
        <v>0</v>
      </c>
    </row>
    <row r="22" spans="1:33" ht="12.75">
      <c r="A22" s="1"/>
      <c r="B22" s="1"/>
      <c r="C22" s="1">
        <v>0</v>
      </c>
      <c r="D22" s="1">
        <v>0</v>
      </c>
      <c r="E22" s="7" t="str">
        <f t="shared" si="0"/>
        <v>0</v>
      </c>
      <c r="G22" s="1">
        <v>0</v>
      </c>
      <c r="H22" s="1">
        <v>0</v>
      </c>
      <c r="I22" s="7" t="str">
        <f t="shared" si="1"/>
        <v>0</v>
      </c>
      <c r="K22" s="1">
        <v>0</v>
      </c>
      <c r="L22" s="1">
        <v>0</v>
      </c>
      <c r="M22" s="7" t="str">
        <f t="shared" si="2"/>
        <v>0</v>
      </c>
      <c r="O22" s="1">
        <v>0</v>
      </c>
      <c r="P22" s="1">
        <v>0</v>
      </c>
      <c r="R22" s="1">
        <v>0</v>
      </c>
      <c r="T22" s="1">
        <v>0</v>
      </c>
      <c r="U22" s="1">
        <v>0</v>
      </c>
      <c r="V22" s="1">
        <v>0</v>
      </c>
      <c r="X22" s="1">
        <v>0</v>
      </c>
      <c r="Y22" s="1">
        <v>0</v>
      </c>
      <c r="Z22" s="1">
        <v>0</v>
      </c>
      <c r="AA22" s="1">
        <v>0</v>
      </c>
      <c r="AC22" s="1">
        <v>0</v>
      </c>
      <c r="AE22" s="1">
        <f t="shared" si="3"/>
        <v>0</v>
      </c>
      <c r="AG22" s="12">
        <f t="shared" si="4"/>
        <v>0</v>
      </c>
    </row>
    <row r="23" spans="1:33" ht="12.75">
      <c r="A23" s="1"/>
      <c r="B23" s="1"/>
      <c r="C23" s="1"/>
      <c r="D23" s="1"/>
      <c r="E23" s="7"/>
      <c r="G23" s="1"/>
      <c r="H23" s="1"/>
      <c r="I23" s="7"/>
      <c r="K23" s="1"/>
      <c r="L23" s="1"/>
      <c r="M23" s="7"/>
      <c r="O23" s="1"/>
      <c r="P23" s="1"/>
      <c r="R23" s="1"/>
      <c r="T23" s="1"/>
      <c r="U23" s="1"/>
      <c r="V23" s="1"/>
      <c r="X23" s="1"/>
      <c r="Y23" s="1"/>
      <c r="Z23" s="1"/>
      <c r="AA23" s="1"/>
      <c r="AC23" s="1"/>
      <c r="AE23" s="1"/>
      <c r="AG23" s="12"/>
    </row>
    <row r="24" spans="1:33" ht="12.75">
      <c r="A24" s="1"/>
      <c r="B24" s="1"/>
      <c r="C24" s="1"/>
      <c r="D24" s="1"/>
      <c r="E24" s="7"/>
      <c r="G24" s="1"/>
      <c r="H24" s="1"/>
      <c r="I24" s="7"/>
      <c r="K24" s="1"/>
      <c r="L24" s="1"/>
      <c r="M24" s="7"/>
      <c r="O24" s="1"/>
      <c r="P24" s="1"/>
      <c r="R24" s="1"/>
      <c r="T24" s="1"/>
      <c r="U24" s="1"/>
      <c r="V24" s="1"/>
      <c r="X24" s="1"/>
      <c r="Y24" s="1"/>
      <c r="Z24" s="1"/>
      <c r="AA24" s="1"/>
      <c r="AC24" s="1"/>
      <c r="AE24" s="1"/>
      <c r="AG24" s="12"/>
    </row>
    <row r="25" spans="1:33" ht="12.75">
      <c r="A25" s="1"/>
      <c r="B25" s="1"/>
      <c r="C25" s="1"/>
      <c r="D25" s="1"/>
      <c r="E25" s="7"/>
      <c r="G25" s="1"/>
      <c r="H25" s="1"/>
      <c r="I25" s="7"/>
      <c r="K25" s="1"/>
      <c r="L25" s="1"/>
      <c r="M25" s="7"/>
      <c r="O25" s="1"/>
      <c r="P25" s="1"/>
      <c r="R25" s="1"/>
      <c r="T25" s="1"/>
      <c r="U25" s="1"/>
      <c r="V25" s="1"/>
      <c r="X25" s="1"/>
      <c r="Y25" s="1"/>
      <c r="Z25" s="1"/>
      <c r="AA25" s="1"/>
      <c r="AC25" s="1"/>
      <c r="AE25" s="1"/>
      <c r="AG25" s="12"/>
    </row>
    <row r="26" spans="1:33" ht="12.75">
      <c r="A26" s="28" t="s">
        <v>7</v>
      </c>
      <c r="B26" s="29"/>
      <c r="C26" s="1"/>
      <c r="D26" s="1"/>
      <c r="E26" s="7"/>
      <c r="G26" s="1"/>
      <c r="H26" s="1"/>
      <c r="I26" s="7"/>
      <c r="K26" s="1"/>
      <c r="L26" s="1"/>
      <c r="M26" s="7"/>
      <c r="O26" s="1"/>
      <c r="P26" s="1"/>
      <c r="R26" s="1"/>
      <c r="T26" s="1"/>
      <c r="U26" s="1"/>
      <c r="V26" s="1"/>
      <c r="X26" s="1"/>
      <c r="Y26" s="1"/>
      <c r="Z26" s="1"/>
      <c r="AA26" s="1"/>
      <c r="AC26" s="1"/>
      <c r="AE26" s="1"/>
      <c r="AG26" s="12"/>
    </row>
    <row r="27" spans="1:33" ht="12.75">
      <c r="A27" s="28" t="s">
        <v>43</v>
      </c>
      <c r="B27" s="29"/>
      <c r="C27" s="1">
        <f>SUM(C9:C24)</f>
        <v>0</v>
      </c>
      <c r="D27" s="1">
        <f>SUM(D9:D24)</f>
        <v>0</v>
      </c>
      <c r="E27" s="7" t="str">
        <f t="shared" si="0"/>
        <v>0</v>
      </c>
      <c r="G27" s="1">
        <f>SUM(G9:G24)</f>
        <v>0</v>
      </c>
      <c r="H27" s="1">
        <f>SUM(H9:H24)</f>
        <v>0</v>
      </c>
      <c r="I27" s="7" t="str">
        <f t="shared" si="1"/>
        <v>0</v>
      </c>
      <c r="K27" s="1">
        <f>SUM(K9:K24)</f>
        <v>0</v>
      </c>
      <c r="L27" s="1">
        <f>SUM(L9:L24)</f>
        <v>0</v>
      </c>
      <c r="M27" s="7" t="str">
        <f t="shared" si="2"/>
        <v>0</v>
      </c>
      <c r="O27" s="1">
        <f>SUM(O9:O24)</f>
        <v>0</v>
      </c>
      <c r="P27" s="1">
        <f>SUM(P9:P24)</f>
        <v>0</v>
      </c>
      <c r="R27" s="1">
        <f>SUM(R9:R24)</f>
        <v>0</v>
      </c>
      <c r="T27" s="1">
        <f>SUM(T9:T24)</f>
        <v>0</v>
      </c>
      <c r="U27" s="1">
        <f>SUM(U9:U24)</f>
        <v>0</v>
      </c>
      <c r="V27" s="1">
        <f>SUM(V9:V24)</f>
        <v>0</v>
      </c>
      <c r="X27" s="1">
        <f>SUM(X9:X24)</f>
        <v>0</v>
      </c>
      <c r="Y27" s="1">
        <f>SUM(Y9:Y24)</f>
        <v>0</v>
      </c>
      <c r="Z27" s="1">
        <f>SUM(Z9:Z24)</f>
        <v>0</v>
      </c>
      <c r="AA27" s="1">
        <f>SUM(AA9:AA24)</f>
        <v>0</v>
      </c>
      <c r="AC27" s="1"/>
      <c r="AE27" s="1">
        <f t="shared" si="3"/>
        <v>0</v>
      </c>
      <c r="AG27" s="12">
        <f t="shared" si="4"/>
        <v>0</v>
      </c>
    </row>
    <row r="28" spans="1:33" ht="12.75">
      <c r="A28" s="28">
        <f>C3</f>
        <v>0</v>
      </c>
      <c r="B28" s="29"/>
      <c r="C28" s="1">
        <v>0</v>
      </c>
      <c r="D28" s="1">
        <v>0</v>
      </c>
      <c r="E28" s="7" t="str">
        <f t="shared" si="0"/>
        <v>0</v>
      </c>
      <c r="G28" s="1">
        <v>0</v>
      </c>
      <c r="H28" s="1">
        <v>0</v>
      </c>
      <c r="I28" s="7" t="str">
        <f t="shared" si="1"/>
        <v>0</v>
      </c>
      <c r="K28" s="1">
        <v>0</v>
      </c>
      <c r="L28" s="1">
        <v>0</v>
      </c>
      <c r="M28" s="7" t="str">
        <f t="shared" si="2"/>
        <v>0</v>
      </c>
      <c r="O28" s="1">
        <v>0</v>
      </c>
      <c r="P28" s="1">
        <v>0</v>
      </c>
      <c r="R28" s="1">
        <v>0</v>
      </c>
      <c r="T28" s="1">
        <v>0</v>
      </c>
      <c r="U28" s="1">
        <v>0</v>
      </c>
      <c r="V28" s="1">
        <v>0</v>
      </c>
      <c r="X28" s="1">
        <v>0</v>
      </c>
      <c r="Y28" s="1">
        <v>0</v>
      </c>
      <c r="Z28" s="1">
        <v>0</v>
      </c>
      <c r="AA28" s="1">
        <v>0</v>
      </c>
      <c r="AC28" s="1"/>
      <c r="AE28" s="1">
        <f t="shared" si="3"/>
        <v>0</v>
      </c>
      <c r="AG28" s="12">
        <f t="shared" si="4"/>
        <v>0</v>
      </c>
    </row>
  </sheetData>
  <sheetProtection/>
  <mergeCells count="20">
    <mergeCell ref="H1:V1"/>
    <mergeCell ref="AB2:AG2"/>
    <mergeCell ref="C3:G3"/>
    <mergeCell ref="X4:AA4"/>
    <mergeCell ref="K3:O3"/>
    <mergeCell ref="A27:B27"/>
    <mergeCell ref="X5:AA5"/>
    <mergeCell ref="T7:V7"/>
    <mergeCell ref="K7:M7"/>
    <mergeCell ref="O7:P7"/>
    <mergeCell ref="A28:B28"/>
    <mergeCell ref="AC7:AC8"/>
    <mergeCell ref="AE7:AE8"/>
    <mergeCell ref="X7:AA7"/>
    <mergeCell ref="R7:R8"/>
    <mergeCell ref="AG7:AG8"/>
    <mergeCell ref="A26:B26"/>
    <mergeCell ref="A7:B7"/>
    <mergeCell ref="C7:E7"/>
    <mergeCell ref="G7:I7"/>
  </mergeCells>
  <printOptions/>
  <pageMargins left="0.25" right="0.25" top="1" bottom="1" header="0.5" footer="0.5"/>
  <pageSetup orientation="landscape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G28"/>
  <sheetViews>
    <sheetView workbookViewId="0" topLeftCell="A1">
      <selection activeCell="X4" sqref="X4:AA4"/>
    </sheetView>
  </sheetViews>
  <sheetFormatPr defaultColWidth="11.00390625" defaultRowHeight="12.75"/>
  <cols>
    <col min="1" max="1" width="2.75390625" style="0" customWidth="1"/>
    <col min="2" max="2" width="16.75390625" style="0" customWidth="1"/>
    <col min="3" max="4" width="2.75390625" style="0" customWidth="1"/>
    <col min="5" max="5" width="4.625" style="0" customWidth="1"/>
    <col min="6" max="6" width="1.75390625" style="0" customWidth="1"/>
    <col min="7" max="8" width="2.75390625" style="0" customWidth="1"/>
    <col min="9" max="9" width="4.625" style="0" customWidth="1"/>
    <col min="10" max="10" width="1.75390625" style="0" customWidth="1"/>
    <col min="11" max="12" width="2.75390625" style="0" customWidth="1"/>
    <col min="13" max="13" width="4.625" style="0" customWidth="1"/>
    <col min="14" max="14" width="1.75390625" style="0" customWidth="1"/>
    <col min="15" max="16" width="2.75390625" style="0" customWidth="1"/>
    <col min="17" max="17" width="0.74609375" style="0" customWidth="1"/>
    <col min="18" max="18" width="2.75390625" style="0" customWidth="1"/>
    <col min="19" max="19" width="0.6171875" style="0" customWidth="1"/>
    <col min="20" max="22" width="2.75390625" style="0" customWidth="1"/>
    <col min="23" max="23" width="0.875" style="0" customWidth="1"/>
    <col min="24" max="27" width="2.75390625" style="0" customWidth="1"/>
    <col min="28" max="32" width="3.00390625" style="0" customWidth="1"/>
    <col min="33" max="33" width="5.75390625" style="0" customWidth="1"/>
  </cols>
  <sheetData>
    <row r="1" spans="8:22" ht="12.75">
      <c r="H1" s="26" t="s">
        <v>48</v>
      </c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</row>
    <row r="2" spans="2:33" ht="12.75">
      <c r="B2" t="s">
        <v>24</v>
      </c>
      <c r="AB2" s="34" t="s">
        <v>29</v>
      </c>
      <c r="AC2" s="43"/>
      <c r="AD2" s="43"/>
      <c r="AE2" s="43"/>
      <c r="AF2" s="43"/>
      <c r="AG2" s="44"/>
    </row>
    <row r="3" spans="2:33" ht="12.75">
      <c r="B3" t="s">
        <v>25</v>
      </c>
      <c r="C3" s="33" t="s">
        <v>38</v>
      </c>
      <c r="D3" s="33"/>
      <c r="E3" s="33"/>
      <c r="F3" s="33"/>
      <c r="G3" s="33"/>
      <c r="K3" s="27" t="s">
        <v>35</v>
      </c>
      <c r="L3" s="27"/>
      <c r="M3" s="27"/>
      <c r="N3" s="27"/>
      <c r="O3" s="27"/>
      <c r="AB3" s="1">
        <v>1</v>
      </c>
      <c r="AC3" s="1">
        <v>2</v>
      </c>
      <c r="AD3" s="1">
        <v>3</v>
      </c>
      <c r="AE3" s="1">
        <v>4</v>
      </c>
      <c r="AF3" s="1" t="s">
        <v>27</v>
      </c>
      <c r="AG3" s="4" t="s">
        <v>28</v>
      </c>
    </row>
    <row r="4" spans="2:33" ht="12.75">
      <c r="B4" t="s">
        <v>26</v>
      </c>
      <c r="C4">
        <f>IF(AE27&gt;AE28,'-State 1st'!C4+1,'-State 1st'!C4+0)</f>
        <v>2</v>
      </c>
      <c r="D4" s="3" t="s">
        <v>30</v>
      </c>
      <c r="E4" s="9">
        <f>IF(AE27&lt;AE28,'-State 1st'!E4+1,'-State 1st'!E4+0)</f>
        <v>5</v>
      </c>
      <c r="F4" t="s">
        <v>31</v>
      </c>
      <c r="X4" s="35" t="s">
        <v>43</v>
      </c>
      <c r="Y4" s="35"/>
      <c r="Z4" s="35"/>
      <c r="AA4" s="36"/>
      <c r="AB4" s="1"/>
      <c r="AC4" s="1"/>
      <c r="AD4" s="1"/>
      <c r="AE4" s="1"/>
      <c r="AF4" s="1"/>
      <c r="AG4" s="1">
        <f>SUM(AB4:AF4)</f>
        <v>0</v>
      </c>
    </row>
    <row r="5" spans="3:33" ht="12.75">
      <c r="C5" s="6">
        <f>IF(AE27&gt;AE28,1,0)</f>
        <v>0</v>
      </c>
      <c r="E5" s="6">
        <f>IF(AE27&lt;AE28,1,0)</f>
        <v>0</v>
      </c>
      <c r="X5" s="35" t="str">
        <f>C3</f>
        <v>State Semis</v>
      </c>
      <c r="Y5" s="35"/>
      <c r="Z5" s="35"/>
      <c r="AA5" s="36"/>
      <c r="AB5" s="1"/>
      <c r="AC5" s="1"/>
      <c r="AD5" s="1"/>
      <c r="AE5" s="1"/>
      <c r="AF5" s="1"/>
      <c r="AG5" s="1">
        <f>SUM(AB5:AF5)</f>
        <v>0</v>
      </c>
    </row>
    <row r="7" spans="1:33" ht="12.75">
      <c r="A7" s="28" t="s">
        <v>0</v>
      </c>
      <c r="B7" s="29"/>
      <c r="C7" s="28" t="s">
        <v>1</v>
      </c>
      <c r="D7" s="32"/>
      <c r="E7" s="39"/>
      <c r="G7" s="28" t="s">
        <v>8</v>
      </c>
      <c r="H7" s="32"/>
      <c r="I7" s="29"/>
      <c r="K7" s="40" t="s">
        <v>14</v>
      </c>
      <c r="L7" s="41"/>
      <c r="M7" s="42"/>
      <c r="O7" s="28" t="s">
        <v>9</v>
      </c>
      <c r="P7" s="29"/>
      <c r="R7" s="37" t="s">
        <v>12</v>
      </c>
      <c r="T7" s="40" t="s">
        <v>13</v>
      </c>
      <c r="U7" s="41"/>
      <c r="V7" s="42"/>
      <c r="X7" s="28" t="s">
        <v>17</v>
      </c>
      <c r="Y7" s="32"/>
      <c r="Z7" s="32"/>
      <c r="AA7" s="29"/>
      <c r="AC7" s="37" t="s">
        <v>21</v>
      </c>
      <c r="AE7" s="37" t="s">
        <v>22</v>
      </c>
      <c r="AG7" s="37" t="s">
        <v>23</v>
      </c>
    </row>
    <row r="8" spans="1:33" ht="12.75">
      <c r="A8" s="2" t="s">
        <v>6</v>
      </c>
      <c r="B8" s="2" t="s">
        <v>5</v>
      </c>
      <c r="C8" s="2" t="s">
        <v>2</v>
      </c>
      <c r="D8" s="2" t="s">
        <v>3</v>
      </c>
      <c r="E8" s="2" t="s">
        <v>4</v>
      </c>
      <c r="G8" s="2" t="s">
        <v>2</v>
      </c>
      <c r="H8" s="2" t="s">
        <v>3</v>
      </c>
      <c r="I8" s="2" t="s">
        <v>4</v>
      </c>
      <c r="K8" s="2" t="s">
        <v>2</v>
      </c>
      <c r="L8" s="2" t="s">
        <v>3</v>
      </c>
      <c r="M8" s="2" t="s">
        <v>4</v>
      </c>
      <c r="O8" s="2" t="s">
        <v>10</v>
      </c>
      <c r="P8" s="2" t="s">
        <v>11</v>
      </c>
      <c r="R8" s="38"/>
      <c r="T8" s="2" t="s">
        <v>15</v>
      </c>
      <c r="U8" s="2" t="s">
        <v>16</v>
      </c>
      <c r="V8" s="2" t="s">
        <v>12</v>
      </c>
      <c r="X8" s="2" t="s">
        <v>3</v>
      </c>
      <c r="Y8" s="2" t="s">
        <v>18</v>
      </c>
      <c r="Z8" s="2" t="s">
        <v>19</v>
      </c>
      <c r="AA8" s="2" t="s">
        <v>20</v>
      </c>
      <c r="AC8" s="38"/>
      <c r="AE8" s="38"/>
      <c r="AG8" s="38"/>
    </row>
    <row r="9" spans="1:33" ht="12.75">
      <c r="A9" s="1"/>
      <c r="B9" s="1"/>
      <c r="C9" s="1"/>
      <c r="D9" s="1"/>
      <c r="E9" s="7" t="str">
        <f>IF(D9=0,"0",(C9/D9))</f>
        <v>0</v>
      </c>
      <c r="G9" s="1"/>
      <c r="H9" s="1"/>
      <c r="I9" s="7" t="str">
        <f>IF(H9=0,"0",(G9/H9))</f>
        <v>0</v>
      </c>
      <c r="K9" s="1"/>
      <c r="L9" s="1"/>
      <c r="M9" s="7" t="str">
        <f>IF(L9=0,"0",(K9/L9))</f>
        <v>0</v>
      </c>
      <c r="O9" s="1"/>
      <c r="P9" s="1"/>
      <c r="R9" s="1"/>
      <c r="T9" s="1"/>
      <c r="U9" s="1"/>
      <c r="V9" s="1"/>
      <c r="X9" s="1"/>
      <c r="Y9" s="1"/>
      <c r="Z9" s="1"/>
      <c r="AA9" s="1"/>
      <c r="AC9" s="1"/>
      <c r="AE9" s="1">
        <f>(C9*3)+(G9*2)+K9</f>
        <v>0</v>
      </c>
      <c r="AG9" s="12">
        <f>C9-D9+G9-H9+K9-L9+(O9*2)+P9-R9-T9-U9-V9+(X9*2)+Y9+Z9+(AA9*3)+AE9</f>
        <v>0</v>
      </c>
    </row>
    <row r="10" spans="1:33" ht="12.75">
      <c r="A10" s="1"/>
      <c r="B10" s="1"/>
      <c r="C10" s="1"/>
      <c r="D10" s="1"/>
      <c r="E10" s="7" t="str">
        <f aca="true" t="shared" si="0" ref="E10:E28">IF(D10=0,"0",(C10/D10))</f>
        <v>0</v>
      </c>
      <c r="G10" s="1"/>
      <c r="H10" s="1"/>
      <c r="I10" s="7" t="str">
        <f aca="true" t="shared" si="1" ref="I10:I28">IF(H10=0,"0",(G10/H10))</f>
        <v>0</v>
      </c>
      <c r="K10" s="1"/>
      <c r="L10" s="1"/>
      <c r="M10" s="7" t="str">
        <f aca="true" t="shared" si="2" ref="M10:M28">IF(L10=0,"0",(K10/L10))</f>
        <v>0</v>
      </c>
      <c r="O10" s="1"/>
      <c r="P10" s="1"/>
      <c r="R10" s="1"/>
      <c r="T10" s="1"/>
      <c r="U10" s="1"/>
      <c r="V10" s="1"/>
      <c r="X10" s="1"/>
      <c r="Y10" s="1"/>
      <c r="Z10" s="1"/>
      <c r="AA10" s="1"/>
      <c r="AC10" s="1"/>
      <c r="AE10" s="1">
        <f aca="true" t="shared" si="3" ref="AE10:AE28">(C10*3)+(G10*2)+K10</f>
        <v>0</v>
      </c>
      <c r="AG10" s="12">
        <f aca="true" t="shared" si="4" ref="AG10:AG28">C10-D10+G10-H10+K10-L10+(O10*2)+P10-R10-T10-U10-V10+(X10*2)+Y10+Z10+(AA10*3)+AE10</f>
        <v>0</v>
      </c>
    </row>
    <row r="11" spans="1:33" ht="12.75">
      <c r="A11" s="1"/>
      <c r="B11" s="1"/>
      <c r="C11" s="1"/>
      <c r="D11" s="1"/>
      <c r="E11" s="7" t="str">
        <f t="shared" si="0"/>
        <v>0</v>
      </c>
      <c r="G11" s="1"/>
      <c r="H11" s="1"/>
      <c r="I11" s="7" t="str">
        <f t="shared" si="1"/>
        <v>0</v>
      </c>
      <c r="K11" s="1"/>
      <c r="L11" s="1"/>
      <c r="M11" s="7" t="str">
        <f t="shared" si="2"/>
        <v>0</v>
      </c>
      <c r="O11" s="1"/>
      <c r="P11" s="1"/>
      <c r="R11" s="1"/>
      <c r="T11" s="1"/>
      <c r="U11" s="1"/>
      <c r="V11" s="1"/>
      <c r="X11" s="1"/>
      <c r="Y11" s="1"/>
      <c r="Z11" s="1"/>
      <c r="AA11" s="1"/>
      <c r="AC11" s="1"/>
      <c r="AE11" s="1">
        <f t="shared" si="3"/>
        <v>0</v>
      </c>
      <c r="AG11" s="12">
        <f t="shared" si="4"/>
        <v>0</v>
      </c>
    </row>
    <row r="12" spans="1:33" ht="12.75">
      <c r="A12" s="1"/>
      <c r="B12" s="1"/>
      <c r="C12" s="1"/>
      <c r="D12" s="1"/>
      <c r="E12" s="7" t="str">
        <f t="shared" si="0"/>
        <v>0</v>
      </c>
      <c r="G12" s="1"/>
      <c r="H12" s="1"/>
      <c r="I12" s="7" t="str">
        <f t="shared" si="1"/>
        <v>0</v>
      </c>
      <c r="K12" s="1"/>
      <c r="L12" s="1"/>
      <c r="M12" s="7" t="str">
        <f t="shared" si="2"/>
        <v>0</v>
      </c>
      <c r="O12" s="1"/>
      <c r="P12" s="1"/>
      <c r="R12" s="1"/>
      <c r="T12" s="1"/>
      <c r="U12" s="1"/>
      <c r="V12" s="1"/>
      <c r="X12" s="1"/>
      <c r="Y12" s="1"/>
      <c r="Z12" s="1"/>
      <c r="AA12" s="1"/>
      <c r="AC12" s="1"/>
      <c r="AE12" s="1">
        <f t="shared" si="3"/>
        <v>0</v>
      </c>
      <c r="AG12" s="12">
        <f t="shared" si="4"/>
        <v>0</v>
      </c>
    </row>
    <row r="13" spans="1:33" ht="12.75">
      <c r="A13" s="1"/>
      <c r="B13" s="1"/>
      <c r="C13" s="1"/>
      <c r="D13" s="1"/>
      <c r="E13" s="7" t="str">
        <f t="shared" si="0"/>
        <v>0</v>
      </c>
      <c r="G13" s="1"/>
      <c r="H13" s="1"/>
      <c r="I13" s="7" t="str">
        <f t="shared" si="1"/>
        <v>0</v>
      </c>
      <c r="K13" s="1"/>
      <c r="L13" s="1"/>
      <c r="M13" s="7" t="str">
        <f t="shared" si="2"/>
        <v>0</v>
      </c>
      <c r="O13" s="1"/>
      <c r="P13" s="1"/>
      <c r="R13" s="1"/>
      <c r="T13" s="1"/>
      <c r="U13" s="1"/>
      <c r="V13" s="1"/>
      <c r="X13" s="1"/>
      <c r="Y13" s="1"/>
      <c r="Z13" s="1"/>
      <c r="AA13" s="1"/>
      <c r="AC13" s="1"/>
      <c r="AE13" s="1">
        <f t="shared" si="3"/>
        <v>0</v>
      </c>
      <c r="AG13" s="12">
        <f t="shared" si="4"/>
        <v>0</v>
      </c>
    </row>
    <row r="14" spans="1:33" ht="12.75">
      <c r="A14" s="1"/>
      <c r="B14" s="1"/>
      <c r="C14" s="1"/>
      <c r="D14" s="1"/>
      <c r="E14" s="7" t="str">
        <f t="shared" si="0"/>
        <v>0</v>
      </c>
      <c r="G14" s="1"/>
      <c r="H14" s="1"/>
      <c r="I14" s="7" t="str">
        <f t="shared" si="1"/>
        <v>0</v>
      </c>
      <c r="K14" s="1"/>
      <c r="L14" s="1"/>
      <c r="M14" s="7" t="str">
        <f t="shared" si="2"/>
        <v>0</v>
      </c>
      <c r="O14" s="1"/>
      <c r="P14" s="1"/>
      <c r="R14" s="1"/>
      <c r="T14" s="1"/>
      <c r="U14" s="1"/>
      <c r="V14" s="1"/>
      <c r="X14" s="1"/>
      <c r="Y14" s="1"/>
      <c r="Z14" s="1"/>
      <c r="AA14" s="1"/>
      <c r="AC14" s="1"/>
      <c r="AE14" s="1">
        <f t="shared" si="3"/>
        <v>0</v>
      </c>
      <c r="AG14" s="12">
        <f t="shared" si="4"/>
        <v>0</v>
      </c>
    </row>
    <row r="15" spans="1:33" ht="12.75">
      <c r="A15" s="1"/>
      <c r="B15" s="17"/>
      <c r="C15" s="1"/>
      <c r="D15" s="1"/>
      <c r="E15" s="7" t="str">
        <f t="shared" si="0"/>
        <v>0</v>
      </c>
      <c r="G15" s="1"/>
      <c r="H15" s="1"/>
      <c r="I15" s="7" t="str">
        <f t="shared" si="1"/>
        <v>0</v>
      </c>
      <c r="K15" s="1"/>
      <c r="L15" s="1"/>
      <c r="M15" s="7" t="str">
        <f t="shared" si="2"/>
        <v>0</v>
      </c>
      <c r="O15" s="1"/>
      <c r="P15" s="1"/>
      <c r="R15" s="1"/>
      <c r="T15" s="1"/>
      <c r="U15" s="1"/>
      <c r="V15" s="1"/>
      <c r="X15" s="1"/>
      <c r="Y15" s="1"/>
      <c r="Z15" s="1"/>
      <c r="AA15" s="1"/>
      <c r="AC15" s="1"/>
      <c r="AE15" s="1">
        <f t="shared" si="3"/>
        <v>0</v>
      </c>
      <c r="AG15" s="12">
        <f t="shared" si="4"/>
        <v>0</v>
      </c>
    </row>
    <row r="16" spans="1:33" ht="12.75">
      <c r="A16" s="1"/>
      <c r="B16" s="1"/>
      <c r="C16" s="1"/>
      <c r="D16" s="1"/>
      <c r="E16" s="7" t="str">
        <f t="shared" si="0"/>
        <v>0</v>
      </c>
      <c r="G16" s="1"/>
      <c r="H16" s="1"/>
      <c r="I16" s="7" t="str">
        <f t="shared" si="1"/>
        <v>0</v>
      </c>
      <c r="K16" s="1"/>
      <c r="L16" s="1"/>
      <c r="M16" s="7" t="str">
        <f t="shared" si="2"/>
        <v>0</v>
      </c>
      <c r="O16" s="1"/>
      <c r="P16" s="1"/>
      <c r="R16" s="1"/>
      <c r="T16" s="1"/>
      <c r="U16" s="1"/>
      <c r="V16" s="1"/>
      <c r="X16" s="1"/>
      <c r="Y16" s="1"/>
      <c r="Z16" s="1"/>
      <c r="AA16" s="1"/>
      <c r="AC16" s="1"/>
      <c r="AE16" s="1">
        <f t="shared" si="3"/>
        <v>0</v>
      </c>
      <c r="AG16" s="12">
        <f t="shared" si="4"/>
        <v>0</v>
      </c>
    </row>
    <row r="17" spans="1:33" ht="12.75">
      <c r="A17" s="1"/>
      <c r="B17" s="1"/>
      <c r="C17" s="1"/>
      <c r="D17" s="1"/>
      <c r="E17" s="7" t="str">
        <f t="shared" si="0"/>
        <v>0</v>
      </c>
      <c r="G17" s="1"/>
      <c r="H17" s="1"/>
      <c r="I17" s="7" t="str">
        <f t="shared" si="1"/>
        <v>0</v>
      </c>
      <c r="K17" s="1"/>
      <c r="L17" s="1"/>
      <c r="M17" s="7" t="str">
        <f t="shared" si="2"/>
        <v>0</v>
      </c>
      <c r="O17" s="1"/>
      <c r="P17" s="1"/>
      <c r="R17" s="1"/>
      <c r="T17" s="1"/>
      <c r="U17" s="1"/>
      <c r="V17" s="1"/>
      <c r="X17" s="1"/>
      <c r="Y17" s="1"/>
      <c r="Z17" s="1"/>
      <c r="AA17" s="1"/>
      <c r="AC17" s="1"/>
      <c r="AE17" s="1">
        <f t="shared" si="3"/>
        <v>0</v>
      </c>
      <c r="AG17" s="12">
        <f t="shared" si="4"/>
        <v>0</v>
      </c>
    </row>
    <row r="18" spans="1:33" ht="12.75">
      <c r="A18" s="1"/>
      <c r="B18" s="1"/>
      <c r="C18" s="1"/>
      <c r="D18" s="1"/>
      <c r="E18" s="7" t="str">
        <f t="shared" si="0"/>
        <v>0</v>
      </c>
      <c r="G18" s="1"/>
      <c r="H18" s="1"/>
      <c r="I18" s="7" t="str">
        <f t="shared" si="1"/>
        <v>0</v>
      </c>
      <c r="K18" s="1"/>
      <c r="L18" s="1"/>
      <c r="M18" s="7" t="str">
        <f t="shared" si="2"/>
        <v>0</v>
      </c>
      <c r="O18" s="1"/>
      <c r="P18" s="1"/>
      <c r="R18" s="1"/>
      <c r="T18" s="1"/>
      <c r="U18" s="1"/>
      <c r="V18" s="1"/>
      <c r="X18" s="1"/>
      <c r="Y18" s="1"/>
      <c r="Z18" s="1"/>
      <c r="AA18" s="1"/>
      <c r="AC18" s="1"/>
      <c r="AE18" s="1">
        <f t="shared" si="3"/>
        <v>0</v>
      </c>
      <c r="AG18" s="12">
        <f t="shared" si="4"/>
        <v>0</v>
      </c>
    </row>
    <row r="19" spans="1:33" ht="12.75">
      <c r="A19" s="1"/>
      <c r="B19" s="17"/>
      <c r="C19" s="1"/>
      <c r="D19" s="1"/>
      <c r="E19" s="7" t="str">
        <f t="shared" si="0"/>
        <v>0</v>
      </c>
      <c r="G19" s="1"/>
      <c r="H19" s="1"/>
      <c r="I19" s="7" t="str">
        <f t="shared" si="1"/>
        <v>0</v>
      </c>
      <c r="K19" s="1"/>
      <c r="L19" s="1"/>
      <c r="M19" s="7" t="str">
        <f t="shared" si="2"/>
        <v>0</v>
      </c>
      <c r="O19" s="1"/>
      <c r="P19" s="1"/>
      <c r="R19" s="1"/>
      <c r="T19" s="1"/>
      <c r="U19" s="1"/>
      <c r="V19" s="1"/>
      <c r="X19" s="1"/>
      <c r="Y19" s="1"/>
      <c r="Z19" s="1"/>
      <c r="AA19" s="1"/>
      <c r="AC19" s="1"/>
      <c r="AE19" s="1">
        <f t="shared" si="3"/>
        <v>0</v>
      </c>
      <c r="AG19" s="12">
        <f t="shared" si="4"/>
        <v>0</v>
      </c>
    </row>
    <row r="20" spans="1:33" ht="12.75">
      <c r="A20" s="1"/>
      <c r="B20" s="1"/>
      <c r="C20" s="1"/>
      <c r="D20" s="1"/>
      <c r="E20" s="7" t="str">
        <f t="shared" si="0"/>
        <v>0</v>
      </c>
      <c r="G20" s="1"/>
      <c r="H20" s="1"/>
      <c r="I20" s="7" t="str">
        <f t="shared" si="1"/>
        <v>0</v>
      </c>
      <c r="K20" s="1"/>
      <c r="L20" s="1"/>
      <c r="M20" s="7" t="str">
        <f t="shared" si="2"/>
        <v>0</v>
      </c>
      <c r="O20" s="1"/>
      <c r="P20" s="1"/>
      <c r="R20" s="1"/>
      <c r="T20" s="1"/>
      <c r="U20" s="1"/>
      <c r="V20" s="1"/>
      <c r="X20" s="1"/>
      <c r="Y20" s="1"/>
      <c r="Z20" s="1"/>
      <c r="AA20" s="1"/>
      <c r="AC20" s="1"/>
      <c r="AE20" s="1">
        <f t="shared" si="3"/>
        <v>0</v>
      </c>
      <c r="AG20" s="12">
        <f t="shared" si="4"/>
        <v>0</v>
      </c>
    </row>
    <row r="21" spans="1:33" ht="12.75">
      <c r="A21" s="1"/>
      <c r="B21" s="1"/>
      <c r="C21" s="1"/>
      <c r="D21" s="1"/>
      <c r="E21" s="7" t="str">
        <f t="shared" si="0"/>
        <v>0</v>
      </c>
      <c r="G21" s="1"/>
      <c r="H21" s="1"/>
      <c r="I21" s="7" t="str">
        <f t="shared" si="1"/>
        <v>0</v>
      </c>
      <c r="K21" s="1"/>
      <c r="L21" s="1"/>
      <c r="M21" s="7" t="str">
        <f t="shared" si="2"/>
        <v>0</v>
      </c>
      <c r="O21" s="1"/>
      <c r="P21" s="1"/>
      <c r="R21" s="1"/>
      <c r="T21" s="1"/>
      <c r="U21" s="1"/>
      <c r="V21" s="1"/>
      <c r="X21" s="1"/>
      <c r="Y21" s="1"/>
      <c r="Z21" s="1"/>
      <c r="AA21" s="1"/>
      <c r="AC21" s="1"/>
      <c r="AE21" s="1">
        <f t="shared" si="3"/>
        <v>0</v>
      </c>
      <c r="AG21" s="12">
        <f t="shared" si="4"/>
        <v>0</v>
      </c>
    </row>
    <row r="22" spans="1:33" ht="12.75">
      <c r="A22" s="1"/>
      <c r="B22" s="1"/>
      <c r="C22" s="1"/>
      <c r="D22" s="1"/>
      <c r="E22" s="7" t="str">
        <f t="shared" si="0"/>
        <v>0</v>
      </c>
      <c r="G22" s="1"/>
      <c r="H22" s="1"/>
      <c r="I22" s="7" t="str">
        <f t="shared" si="1"/>
        <v>0</v>
      </c>
      <c r="K22" s="1"/>
      <c r="L22" s="1"/>
      <c r="M22" s="7" t="str">
        <f t="shared" si="2"/>
        <v>0</v>
      </c>
      <c r="O22" s="1"/>
      <c r="P22" s="1"/>
      <c r="R22" s="1"/>
      <c r="T22" s="1"/>
      <c r="U22" s="1"/>
      <c r="V22" s="1"/>
      <c r="X22" s="1"/>
      <c r="Y22" s="1"/>
      <c r="Z22" s="1"/>
      <c r="AA22" s="1"/>
      <c r="AC22" s="1"/>
      <c r="AE22" s="1">
        <f t="shared" si="3"/>
        <v>0</v>
      </c>
      <c r="AG22" s="12">
        <f t="shared" si="4"/>
        <v>0</v>
      </c>
    </row>
    <row r="23" spans="1:33" ht="12.75">
      <c r="A23" s="1"/>
      <c r="B23" s="1"/>
      <c r="C23" s="1"/>
      <c r="D23" s="1"/>
      <c r="E23" s="7"/>
      <c r="G23" s="1"/>
      <c r="H23" s="1"/>
      <c r="I23" s="7"/>
      <c r="K23" s="1"/>
      <c r="L23" s="1"/>
      <c r="M23" s="7"/>
      <c r="O23" s="1"/>
      <c r="P23" s="1"/>
      <c r="R23" s="1"/>
      <c r="T23" s="1"/>
      <c r="U23" s="1"/>
      <c r="V23" s="1"/>
      <c r="X23" s="1"/>
      <c r="Y23" s="1"/>
      <c r="Z23" s="1"/>
      <c r="AA23" s="1"/>
      <c r="AC23" s="1"/>
      <c r="AE23" s="1"/>
      <c r="AG23" s="12"/>
    </row>
    <row r="24" spans="1:33" ht="12.75">
      <c r="A24" s="1"/>
      <c r="B24" s="1"/>
      <c r="C24" s="1"/>
      <c r="D24" s="1"/>
      <c r="E24" s="7"/>
      <c r="G24" s="1"/>
      <c r="H24" s="1"/>
      <c r="I24" s="7"/>
      <c r="K24" s="1"/>
      <c r="L24" s="1"/>
      <c r="M24" s="7"/>
      <c r="O24" s="1"/>
      <c r="P24" s="1"/>
      <c r="R24" s="1"/>
      <c r="T24" s="1"/>
      <c r="U24" s="1"/>
      <c r="V24" s="1"/>
      <c r="X24" s="1"/>
      <c r="Y24" s="1"/>
      <c r="Z24" s="1"/>
      <c r="AA24" s="1"/>
      <c r="AC24" s="1"/>
      <c r="AE24" s="1"/>
      <c r="AG24" s="12"/>
    </row>
    <row r="25" spans="1:33" ht="12.75">
      <c r="A25" s="1"/>
      <c r="B25" s="1"/>
      <c r="C25" s="1"/>
      <c r="D25" s="1"/>
      <c r="E25" s="7"/>
      <c r="G25" s="1"/>
      <c r="H25" s="1"/>
      <c r="I25" s="7"/>
      <c r="K25" s="1"/>
      <c r="L25" s="1"/>
      <c r="M25" s="7"/>
      <c r="O25" s="1"/>
      <c r="P25" s="1"/>
      <c r="R25" s="1"/>
      <c r="T25" s="1"/>
      <c r="U25" s="1"/>
      <c r="V25" s="1"/>
      <c r="X25" s="1"/>
      <c r="Y25" s="1"/>
      <c r="Z25" s="1"/>
      <c r="AA25" s="1"/>
      <c r="AC25" s="1"/>
      <c r="AE25" s="1"/>
      <c r="AG25" s="12"/>
    </row>
    <row r="26" spans="1:33" ht="12.75">
      <c r="A26" s="28" t="s">
        <v>7</v>
      </c>
      <c r="B26" s="29"/>
      <c r="C26" s="1"/>
      <c r="D26" s="1"/>
      <c r="E26" s="7"/>
      <c r="G26" s="1"/>
      <c r="H26" s="1"/>
      <c r="I26" s="7"/>
      <c r="K26" s="1"/>
      <c r="L26" s="1"/>
      <c r="M26" s="7"/>
      <c r="O26" s="1"/>
      <c r="P26" s="1"/>
      <c r="R26" s="1"/>
      <c r="T26" s="1"/>
      <c r="U26" s="1"/>
      <c r="V26" s="1"/>
      <c r="X26" s="1"/>
      <c r="Y26" s="1"/>
      <c r="Z26" s="1"/>
      <c r="AA26" s="1"/>
      <c r="AC26" s="1"/>
      <c r="AE26" s="1"/>
      <c r="AG26" s="12"/>
    </row>
    <row r="27" spans="1:33" ht="12.75">
      <c r="A27" s="28" t="s">
        <v>43</v>
      </c>
      <c r="B27" s="29"/>
      <c r="C27" s="1">
        <f>SUM(C9:C24)</f>
        <v>0</v>
      </c>
      <c r="D27" s="1">
        <f>SUM(D9:D24)</f>
        <v>0</v>
      </c>
      <c r="E27" s="7" t="str">
        <f t="shared" si="0"/>
        <v>0</v>
      </c>
      <c r="G27" s="1">
        <f>SUM(G9:G24)</f>
        <v>0</v>
      </c>
      <c r="H27" s="1">
        <f>SUM(H9:H24)</f>
        <v>0</v>
      </c>
      <c r="I27" s="7" t="str">
        <f t="shared" si="1"/>
        <v>0</v>
      </c>
      <c r="K27" s="1">
        <f>SUM(K9:K24)</f>
        <v>0</v>
      </c>
      <c r="L27" s="1">
        <f>SUM(L9:L24)</f>
        <v>0</v>
      </c>
      <c r="M27" s="7" t="str">
        <f t="shared" si="2"/>
        <v>0</v>
      </c>
      <c r="O27" s="1">
        <f>SUM(O9:O24)</f>
        <v>0</v>
      </c>
      <c r="P27" s="1">
        <f>SUM(P9:P24)</f>
        <v>0</v>
      </c>
      <c r="R27" s="1">
        <f>SUM(R9:R24)</f>
        <v>0</v>
      </c>
      <c r="T27" s="1">
        <f>SUM(T9:T24)</f>
        <v>0</v>
      </c>
      <c r="U27" s="1">
        <f>SUM(U9:U24)</f>
        <v>0</v>
      </c>
      <c r="V27" s="1">
        <f>SUM(V9:V24)</f>
        <v>0</v>
      </c>
      <c r="X27" s="1">
        <f>SUM(X9:X24)</f>
        <v>0</v>
      </c>
      <c r="Y27" s="1">
        <f>SUM(Y9:Y24)</f>
        <v>0</v>
      </c>
      <c r="Z27" s="1">
        <f>SUM(Z9:Z24)</f>
        <v>0</v>
      </c>
      <c r="AA27" s="1">
        <f>SUM(AA9:AA24)</f>
        <v>0</v>
      </c>
      <c r="AC27" s="1"/>
      <c r="AE27" s="1">
        <f t="shared" si="3"/>
        <v>0</v>
      </c>
      <c r="AG27" s="12">
        <f t="shared" si="4"/>
        <v>0</v>
      </c>
    </row>
    <row r="28" spans="1:33" ht="12.75">
      <c r="A28" s="28" t="str">
        <f>C3</f>
        <v>State Semis</v>
      </c>
      <c r="B28" s="29"/>
      <c r="C28" s="1"/>
      <c r="D28" s="1"/>
      <c r="E28" s="7" t="str">
        <f t="shared" si="0"/>
        <v>0</v>
      </c>
      <c r="G28" s="1"/>
      <c r="H28" s="1"/>
      <c r="I28" s="7" t="str">
        <f t="shared" si="1"/>
        <v>0</v>
      </c>
      <c r="K28" s="1"/>
      <c r="L28" s="1"/>
      <c r="M28" s="7" t="str">
        <f t="shared" si="2"/>
        <v>0</v>
      </c>
      <c r="O28" s="1"/>
      <c r="P28" s="1"/>
      <c r="R28" s="1"/>
      <c r="T28" s="1"/>
      <c r="U28" s="1"/>
      <c r="V28" s="1"/>
      <c r="X28" s="1"/>
      <c r="Y28" s="1"/>
      <c r="Z28" s="1"/>
      <c r="AA28" s="1"/>
      <c r="AC28" s="1"/>
      <c r="AE28" s="1">
        <f t="shared" si="3"/>
        <v>0</v>
      </c>
      <c r="AG28" s="12">
        <f t="shared" si="4"/>
        <v>0</v>
      </c>
    </row>
  </sheetData>
  <sheetProtection/>
  <mergeCells count="20">
    <mergeCell ref="H1:V1"/>
    <mergeCell ref="AB2:AG2"/>
    <mergeCell ref="C3:G3"/>
    <mergeCell ref="X4:AA4"/>
    <mergeCell ref="K3:O3"/>
    <mergeCell ref="A27:B27"/>
    <mergeCell ref="X5:AA5"/>
    <mergeCell ref="T7:V7"/>
    <mergeCell ref="K7:M7"/>
    <mergeCell ref="O7:P7"/>
    <mergeCell ref="A28:B28"/>
    <mergeCell ref="AC7:AC8"/>
    <mergeCell ref="AE7:AE8"/>
    <mergeCell ref="X7:AA7"/>
    <mergeCell ref="R7:R8"/>
    <mergeCell ref="AG7:AG8"/>
    <mergeCell ref="A26:B26"/>
    <mergeCell ref="A7:B7"/>
    <mergeCell ref="C7:E7"/>
    <mergeCell ref="G7:I7"/>
  </mergeCells>
  <printOptions/>
  <pageMargins left="0.25" right="0.25" top="1" bottom="1" header="0.5" footer="0.5"/>
  <pageSetup orientation="landscape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G28"/>
  <sheetViews>
    <sheetView workbookViewId="0" topLeftCell="A1">
      <selection activeCell="H1" sqref="H1:V1"/>
    </sheetView>
  </sheetViews>
  <sheetFormatPr defaultColWidth="11.00390625" defaultRowHeight="12.75"/>
  <cols>
    <col min="1" max="1" width="2.75390625" style="0" customWidth="1"/>
    <col min="2" max="2" width="16.75390625" style="0" customWidth="1"/>
    <col min="3" max="4" width="2.75390625" style="0" customWidth="1"/>
    <col min="5" max="5" width="4.625" style="0" customWidth="1"/>
    <col min="6" max="6" width="1.75390625" style="0" customWidth="1"/>
    <col min="7" max="8" width="2.75390625" style="0" customWidth="1"/>
    <col min="9" max="9" width="4.625" style="0" customWidth="1"/>
    <col min="10" max="10" width="1.75390625" style="0" customWidth="1"/>
    <col min="11" max="12" width="2.75390625" style="0" customWidth="1"/>
    <col min="13" max="13" width="4.625" style="0" customWidth="1"/>
    <col min="14" max="14" width="1.75390625" style="0" customWidth="1"/>
    <col min="15" max="16" width="2.75390625" style="0" customWidth="1"/>
    <col min="17" max="17" width="0.875" style="0" customWidth="1"/>
    <col min="18" max="18" width="2.75390625" style="0" customWidth="1"/>
    <col min="19" max="19" width="0.875" style="0" customWidth="1"/>
    <col min="20" max="22" width="2.75390625" style="0" customWidth="1"/>
    <col min="23" max="23" width="0.74609375" style="0" customWidth="1"/>
    <col min="24" max="27" width="2.75390625" style="0" customWidth="1"/>
    <col min="28" max="32" width="3.00390625" style="0" customWidth="1"/>
    <col min="33" max="33" width="5.75390625" style="0" customWidth="1"/>
  </cols>
  <sheetData>
    <row r="1" spans="8:22" ht="12.75">
      <c r="H1" s="26" t="s">
        <v>48</v>
      </c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</row>
    <row r="2" spans="2:33" ht="12.75">
      <c r="B2" t="s">
        <v>24</v>
      </c>
      <c r="AB2" s="34" t="s">
        <v>29</v>
      </c>
      <c r="AC2" s="43"/>
      <c r="AD2" s="43"/>
      <c r="AE2" s="43"/>
      <c r="AF2" s="43"/>
      <c r="AG2" s="44"/>
    </row>
    <row r="3" spans="2:33" ht="12.75">
      <c r="B3" t="s">
        <v>25</v>
      </c>
      <c r="C3" s="33" t="s">
        <v>39</v>
      </c>
      <c r="D3" s="33"/>
      <c r="E3" s="33"/>
      <c r="F3" s="33"/>
      <c r="G3" s="33"/>
      <c r="K3" s="27" t="s">
        <v>36</v>
      </c>
      <c r="L3" s="27"/>
      <c r="M3" s="27"/>
      <c r="N3" s="27"/>
      <c r="O3" s="27"/>
      <c r="AB3" s="1">
        <v>1</v>
      </c>
      <c r="AC3" s="1">
        <v>2</v>
      </c>
      <c r="AD3" s="1">
        <v>3</v>
      </c>
      <c r="AE3" s="1">
        <v>4</v>
      </c>
      <c r="AF3" s="1" t="s">
        <v>27</v>
      </c>
      <c r="AG3" s="4" t="s">
        <v>28</v>
      </c>
    </row>
    <row r="4" spans="2:33" ht="12.75">
      <c r="B4" t="s">
        <v>26</v>
      </c>
      <c r="C4">
        <f>IF(AE27&gt;AE28,'State Semis'!C4+1,'State Semis'!C4+0)</f>
        <v>2</v>
      </c>
      <c r="D4" s="3" t="s">
        <v>30</v>
      </c>
      <c r="E4" s="9">
        <f>IF(AE27&lt;AE28,'State Semis'!E4+1,'State Semis'!E4+0)</f>
        <v>5</v>
      </c>
      <c r="F4" t="s">
        <v>31</v>
      </c>
      <c r="X4" s="35" t="s">
        <v>43</v>
      </c>
      <c r="Y4" s="35"/>
      <c r="Z4" s="35"/>
      <c r="AA4" s="36"/>
      <c r="AB4" s="1"/>
      <c r="AC4" s="1"/>
      <c r="AD4" s="1"/>
      <c r="AE4" s="1"/>
      <c r="AF4" s="1"/>
      <c r="AG4" s="1">
        <f>SUM(AB4:AF4)</f>
        <v>0</v>
      </c>
    </row>
    <row r="5" spans="3:33" ht="12.75">
      <c r="C5" s="6">
        <f>IF(AE27&gt;AE28,1,0)</f>
        <v>0</v>
      </c>
      <c r="E5" s="6">
        <f>IF(AE27&lt;AE28,1,0)</f>
        <v>0</v>
      </c>
      <c r="X5" s="35" t="str">
        <f>C3</f>
        <v>State Finals</v>
      </c>
      <c r="Y5" s="35"/>
      <c r="Z5" s="35"/>
      <c r="AA5" s="36"/>
      <c r="AB5" s="1"/>
      <c r="AC5" s="1"/>
      <c r="AD5" s="1"/>
      <c r="AE5" s="1"/>
      <c r="AF5" s="1"/>
      <c r="AG5" s="1">
        <f>SUM(AB5:AF5)</f>
        <v>0</v>
      </c>
    </row>
    <row r="7" spans="1:33" ht="12.75">
      <c r="A7" s="28" t="s">
        <v>0</v>
      </c>
      <c r="B7" s="29"/>
      <c r="C7" s="28" t="s">
        <v>1</v>
      </c>
      <c r="D7" s="32"/>
      <c r="E7" s="39"/>
      <c r="G7" s="28" t="s">
        <v>8</v>
      </c>
      <c r="H7" s="32"/>
      <c r="I7" s="29"/>
      <c r="K7" s="40" t="s">
        <v>14</v>
      </c>
      <c r="L7" s="41"/>
      <c r="M7" s="42"/>
      <c r="O7" s="28" t="s">
        <v>9</v>
      </c>
      <c r="P7" s="29"/>
      <c r="R7" s="37" t="s">
        <v>12</v>
      </c>
      <c r="T7" s="40" t="s">
        <v>13</v>
      </c>
      <c r="U7" s="41"/>
      <c r="V7" s="42"/>
      <c r="X7" s="28" t="s">
        <v>17</v>
      </c>
      <c r="Y7" s="32"/>
      <c r="Z7" s="32"/>
      <c r="AA7" s="29"/>
      <c r="AC7" s="37" t="s">
        <v>21</v>
      </c>
      <c r="AE7" s="37" t="s">
        <v>22</v>
      </c>
      <c r="AG7" s="37" t="s">
        <v>23</v>
      </c>
    </row>
    <row r="8" spans="1:33" ht="12.75">
      <c r="A8" s="2" t="s">
        <v>6</v>
      </c>
      <c r="B8" s="2" t="s">
        <v>5</v>
      </c>
      <c r="C8" s="2" t="s">
        <v>2</v>
      </c>
      <c r="D8" s="2" t="s">
        <v>3</v>
      </c>
      <c r="E8" s="2" t="s">
        <v>4</v>
      </c>
      <c r="G8" s="2" t="s">
        <v>2</v>
      </c>
      <c r="H8" s="2" t="s">
        <v>3</v>
      </c>
      <c r="I8" s="2" t="s">
        <v>4</v>
      </c>
      <c r="K8" s="2" t="s">
        <v>2</v>
      </c>
      <c r="L8" s="2" t="s">
        <v>3</v>
      </c>
      <c r="M8" s="2" t="s">
        <v>4</v>
      </c>
      <c r="O8" s="2" t="s">
        <v>10</v>
      </c>
      <c r="P8" s="2" t="s">
        <v>11</v>
      </c>
      <c r="R8" s="38"/>
      <c r="T8" s="2" t="s">
        <v>15</v>
      </c>
      <c r="U8" s="2" t="s">
        <v>16</v>
      </c>
      <c r="V8" s="2" t="s">
        <v>12</v>
      </c>
      <c r="X8" s="2" t="s">
        <v>3</v>
      </c>
      <c r="Y8" s="2" t="s">
        <v>18</v>
      </c>
      <c r="Z8" s="2" t="s">
        <v>19</v>
      </c>
      <c r="AA8" s="2" t="s">
        <v>20</v>
      </c>
      <c r="AC8" s="38"/>
      <c r="AE8" s="38"/>
      <c r="AG8" s="38"/>
    </row>
    <row r="9" spans="1:33" ht="12.75">
      <c r="A9" s="1"/>
      <c r="B9" s="1"/>
      <c r="C9" s="1"/>
      <c r="D9" s="1"/>
      <c r="E9" s="7" t="str">
        <f>IF(D9=0,"0",(C9/D9))</f>
        <v>0</v>
      </c>
      <c r="G9" s="1"/>
      <c r="H9" s="1"/>
      <c r="I9" s="7" t="str">
        <f>IF(H9=0,"0",(G9/H9))</f>
        <v>0</v>
      </c>
      <c r="K9" s="1"/>
      <c r="L9" s="1"/>
      <c r="M9" s="7" t="str">
        <f>IF(L9=0,"0",(K9/L9))</f>
        <v>0</v>
      </c>
      <c r="O9" s="1"/>
      <c r="P9" s="1"/>
      <c r="R9" s="1"/>
      <c r="T9" s="1"/>
      <c r="U9" s="1"/>
      <c r="V9" s="1"/>
      <c r="X9" s="1"/>
      <c r="Y9" s="1"/>
      <c r="Z9" s="1"/>
      <c r="AA9" s="1"/>
      <c r="AC9" s="1"/>
      <c r="AE9" s="1">
        <f>(C9*3)+(G9*2)+K9</f>
        <v>0</v>
      </c>
      <c r="AG9" s="12">
        <f>C9-D9+G9-H9+K9-L9+(O9*2)+P9-R9-T9-U9-V9+(X9*2)+Y9+Z9+(AA9*3)+AE9</f>
        <v>0</v>
      </c>
    </row>
    <row r="10" spans="1:33" ht="12.75">
      <c r="A10" s="1"/>
      <c r="B10" s="1"/>
      <c r="C10" s="1"/>
      <c r="D10" s="1"/>
      <c r="E10" s="7" t="str">
        <f aca="true" t="shared" si="0" ref="E10:E28">IF(D10=0,"0",(C10/D10))</f>
        <v>0</v>
      </c>
      <c r="G10" s="1"/>
      <c r="H10" s="1"/>
      <c r="I10" s="7" t="str">
        <f aca="true" t="shared" si="1" ref="I10:I28">IF(H10=0,"0",(G10/H10))</f>
        <v>0</v>
      </c>
      <c r="K10" s="1"/>
      <c r="L10" s="1"/>
      <c r="M10" s="7" t="str">
        <f aca="true" t="shared" si="2" ref="M10:M28">IF(L10=0,"0",(K10/L10))</f>
        <v>0</v>
      </c>
      <c r="O10" s="1"/>
      <c r="P10" s="1"/>
      <c r="R10" s="1"/>
      <c r="T10" s="1"/>
      <c r="U10" s="1"/>
      <c r="V10" s="1"/>
      <c r="X10" s="1"/>
      <c r="Y10" s="1"/>
      <c r="Z10" s="1"/>
      <c r="AA10" s="1"/>
      <c r="AC10" s="1"/>
      <c r="AE10" s="1">
        <f aca="true" t="shared" si="3" ref="AE10:AE28">(C10*3)+(G10*2)+K10</f>
        <v>0</v>
      </c>
      <c r="AG10" s="12">
        <f aca="true" t="shared" si="4" ref="AG10:AG28">C10-D10+G10-H10+K10-L10+(O10*2)+P10-R10-T10-U10-V10+(X10*2)+Y10+Z10+(AA10*3)+AE10</f>
        <v>0</v>
      </c>
    </row>
    <row r="11" spans="1:33" ht="12.75">
      <c r="A11" s="1"/>
      <c r="B11" s="1"/>
      <c r="C11" s="1"/>
      <c r="D11" s="1"/>
      <c r="E11" s="7" t="str">
        <f t="shared" si="0"/>
        <v>0</v>
      </c>
      <c r="G11" s="1"/>
      <c r="H11" s="1"/>
      <c r="I11" s="7" t="str">
        <f t="shared" si="1"/>
        <v>0</v>
      </c>
      <c r="K11" s="1"/>
      <c r="L11" s="1"/>
      <c r="M11" s="7" t="str">
        <f t="shared" si="2"/>
        <v>0</v>
      </c>
      <c r="O11" s="1"/>
      <c r="P11" s="1"/>
      <c r="R11" s="1"/>
      <c r="T11" s="1"/>
      <c r="U11" s="1"/>
      <c r="V11" s="1"/>
      <c r="X11" s="1"/>
      <c r="Y11" s="1"/>
      <c r="Z11" s="1"/>
      <c r="AA11" s="1"/>
      <c r="AC11" s="1"/>
      <c r="AE11" s="1">
        <f t="shared" si="3"/>
        <v>0</v>
      </c>
      <c r="AG11" s="12">
        <f t="shared" si="4"/>
        <v>0</v>
      </c>
    </row>
    <row r="12" spans="1:33" ht="12.75">
      <c r="A12" s="1"/>
      <c r="B12" s="1"/>
      <c r="C12" s="1"/>
      <c r="D12" s="1"/>
      <c r="E12" s="7" t="str">
        <f t="shared" si="0"/>
        <v>0</v>
      </c>
      <c r="G12" s="1"/>
      <c r="H12" s="1"/>
      <c r="I12" s="7" t="str">
        <f t="shared" si="1"/>
        <v>0</v>
      </c>
      <c r="K12" s="1"/>
      <c r="L12" s="1"/>
      <c r="M12" s="7" t="str">
        <f t="shared" si="2"/>
        <v>0</v>
      </c>
      <c r="O12" s="1"/>
      <c r="P12" s="1"/>
      <c r="R12" s="1"/>
      <c r="T12" s="1"/>
      <c r="U12" s="1"/>
      <c r="V12" s="1"/>
      <c r="X12" s="1"/>
      <c r="Y12" s="1"/>
      <c r="Z12" s="1"/>
      <c r="AA12" s="1"/>
      <c r="AC12" s="1"/>
      <c r="AE12" s="1">
        <f t="shared" si="3"/>
        <v>0</v>
      </c>
      <c r="AG12" s="12">
        <f t="shared" si="4"/>
        <v>0</v>
      </c>
    </row>
    <row r="13" spans="1:33" ht="12.75">
      <c r="A13" s="1"/>
      <c r="B13" s="1"/>
      <c r="C13" s="1"/>
      <c r="D13" s="1"/>
      <c r="E13" s="7" t="str">
        <f t="shared" si="0"/>
        <v>0</v>
      </c>
      <c r="G13" s="1"/>
      <c r="H13" s="1"/>
      <c r="I13" s="7" t="str">
        <f t="shared" si="1"/>
        <v>0</v>
      </c>
      <c r="K13" s="1"/>
      <c r="L13" s="1"/>
      <c r="M13" s="7" t="str">
        <f t="shared" si="2"/>
        <v>0</v>
      </c>
      <c r="O13" s="1"/>
      <c r="P13" s="1"/>
      <c r="R13" s="1"/>
      <c r="T13" s="1"/>
      <c r="U13" s="1"/>
      <c r="V13" s="1"/>
      <c r="X13" s="1"/>
      <c r="Y13" s="1"/>
      <c r="Z13" s="1"/>
      <c r="AA13" s="1"/>
      <c r="AC13" s="1"/>
      <c r="AE13" s="1">
        <f t="shared" si="3"/>
        <v>0</v>
      </c>
      <c r="AG13" s="12">
        <f t="shared" si="4"/>
        <v>0</v>
      </c>
    </row>
    <row r="14" spans="1:33" ht="12.75">
      <c r="A14" s="1"/>
      <c r="B14" s="1"/>
      <c r="C14" s="1"/>
      <c r="D14" s="1"/>
      <c r="E14" s="7" t="str">
        <f t="shared" si="0"/>
        <v>0</v>
      </c>
      <c r="G14" s="1"/>
      <c r="H14" s="1"/>
      <c r="I14" s="7" t="str">
        <f t="shared" si="1"/>
        <v>0</v>
      </c>
      <c r="K14" s="1"/>
      <c r="L14" s="1"/>
      <c r="M14" s="7" t="str">
        <f t="shared" si="2"/>
        <v>0</v>
      </c>
      <c r="O14" s="1"/>
      <c r="P14" s="1"/>
      <c r="R14" s="1"/>
      <c r="T14" s="1"/>
      <c r="U14" s="1"/>
      <c r="V14" s="1"/>
      <c r="X14" s="1"/>
      <c r="Y14" s="1"/>
      <c r="Z14" s="1"/>
      <c r="AA14" s="1"/>
      <c r="AC14" s="1"/>
      <c r="AE14" s="1">
        <f t="shared" si="3"/>
        <v>0</v>
      </c>
      <c r="AG14" s="12">
        <f t="shared" si="4"/>
        <v>0</v>
      </c>
    </row>
    <row r="15" spans="1:33" ht="12.75">
      <c r="A15" s="1"/>
      <c r="B15" s="17"/>
      <c r="C15" s="1"/>
      <c r="D15" s="1"/>
      <c r="E15" s="7" t="str">
        <f t="shared" si="0"/>
        <v>0</v>
      </c>
      <c r="G15" s="1"/>
      <c r="H15" s="1"/>
      <c r="I15" s="7" t="str">
        <f t="shared" si="1"/>
        <v>0</v>
      </c>
      <c r="K15" s="1"/>
      <c r="L15" s="1"/>
      <c r="M15" s="7" t="str">
        <f t="shared" si="2"/>
        <v>0</v>
      </c>
      <c r="O15" s="1"/>
      <c r="P15" s="1"/>
      <c r="R15" s="1"/>
      <c r="T15" s="1"/>
      <c r="U15" s="1"/>
      <c r="V15" s="1"/>
      <c r="X15" s="1"/>
      <c r="Y15" s="1"/>
      <c r="Z15" s="1"/>
      <c r="AA15" s="1"/>
      <c r="AC15" s="1"/>
      <c r="AE15" s="1">
        <f t="shared" si="3"/>
        <v>0</v>
      </c>
      <c r="AG15" s="12">
        <f t="shared" si="4"/>
        <v>0</v>
      </c>
    </row>
    <row r="16" spans="1:33" ht="12.75">
      <c r="A16" s="1"/>
      <c r="B16" s="1"/>
      <c r="C16" s="1"/>
      <c r="D16" s="1"/>
      <c r="E16" s="7" t="str">
        <f t="shared" si="0"/>
        <v>0</v>
      </c>
      <c r="G16" s="1"/>
      <c r="H16" s="1"/>
      <c r="I16" s="7" t="str">
        <f t="shared" si="1"/>
        <v>0</v>
      </c>
      <c r="K16" s="1"/>
      <c r="L16" s="1"/>
      <c r="M16" s="7" t="str">
        <f t="shared" si="2"/>
        <v>0</v>
      </c>
      <c r="O16" s="1"/>
      <c r="P16" s="1"/>
      <c r="R16" s="1"/>
      <c r="T16" s="1"/>
      <c r="U16" s="1"/>
      <c r="V16" s="1"/>
      <c r="X16" s="1"/>
      <c r="Y16" s="1"/>
      <c r="Z16" s="1"/>
      <c r="AA16" s="1"/>
      <c r="AC16" s="1"/>
      <c r="AE16" s="1">
        <f t="shared" si="3"/>
        <v>0</v>
      </c>
      <c r="AG16" s="12">
        <f t="shared" si="4"/>
        <v>0</v>
      </c>
    </row>
    <row r="17" spans="1:33" ht="12.75">
      <c r="A17" s="1"/>
      <c r="B17" s="1"/>
      <c r="C17" s="1"/>
      <c r="D17" s="1"/>
      <c r="E17" s="7" t="str">
        <f t="shared" si="0"/>
        <v>0</v>
      </c>
      <c r="G17" s="1"/>
      <c r="H17" s="1"/>
      <c r="I17" s="7" t="str">
        <f t="shared" si="1"/>
        <v>0</v>
      </c>
      <c r="K17" s="1"/>
      <c r="L17" s="1"/>
      <c r="M17" s="7" t="str">
        <f t="shared" si="2"/>
        <v>0</v>
      </c>
      <c r="O17" s="1"/>
      <c r="P17" s="1"/>
      <c r="R17" s="1"/>
      <c r="T17" s="1"/>
      <c r="U17" s="1"/>
      <c r="V17" s="1"/>
      <c r="X17" s="1"/>
      <c r="Y17" s="1"/>
      <c r="Z17" s="1"/>
      <c r="AA17" s="1"/>
      <c r="AC17" s="1"/>
      <c r="AE17" s="1">
        <f t="shared" si="3"/>
        <v>0</v>
      </c>
      <c r="AG17" s="12">
        <f t="shared" si="4"/>
        <v>0</v>
      </c>
    </row>
    <row r="18" spans="1:33" ht="12.75">
      <c r="A18" s="1"/>
      <c r="B18" s="1"/>
      <c r="C18" s="1"/>
      <c r="D18" s="1"/>
      <c r="E18" s="7" t="str">
        <f t="shared" si="0"/>
        <v>0</v>
      </c>
      <c r="G18" s="1"/>
      <c r="H18" s="1"/>
      <c r="I18" s="7" t="str">
        <f t="shared" si="1"/>
        <v>0</v>
      </c>
      <c r="K18" s="1"/>
      <c r="L18" s="1"/>
      <c r="M18" s="7" t="str">
        <f t="shared" si="2"/>
        <v>0</v>
      </c>
      <c r="O18" s="1"/>
      <c r="P18" s="1"/>
      <c r="R18" s="1"/>
      <c r="T18" s="1"/>
      <c r="U18" s="1"/>
      <c r="V18" s="1"/>
      <c r="X18" s="1"/>
      <c r="Y18" s="1"/>
      <c r="Z18" s="1"/>
      <c r="AA18" s="1"/>
      <c r="AC18" s="1"/>
      <c r="AE18" s="1">
        <f t="shared" si="3"/>
        <v>0</v>
      </c>
      <c r="AG18" s="12">
        <f t="shared" si="4"/>
        <v>0</v>
      </c>
    </row>
    <row r="19" spans="1:33" ht="12.75">
      <c r="A19" s="1"/>
      <c r="B19" s="17"/>
      <c r="C19" s="1"/>
      <c r="D19" s="1"/>
      <c r="E19" s="7" t="str">
        <f t="shared" si="0"/>
        <v>0</v>
      </c>
      <c r="G19" s="1"/>
      <c r="H19" s="1"/>
      <c r="I19" s="7" t="str">
        <f t="shared" si="1"/>
        <v>0</v>
      </c>
      <c r="K19" s="1"/>
      <c r="L19" s="1"/>
      <c r="M19" s="7" t="str">
        <f t="shared" si="2"/>
        <v>0</v>
      </c>
      <c r="O19" s="1"/>
      <c r="P19" s="1"/>
      <c r="R19" s="1"/>
      <c r="T19" s="1"/>
      <c r="U19" s="1"/>
      <c r="V19" s="1"/>
      <c r="X19" s="1"/>
      <c r="Y19" s="1"/>
      <c r="Z19" s="1"/>
      <c r="AA19" s="1"/>
      <c r="AC19" s="1"/>
      <c r="AE19" s="1">
        <f t="shared" si="3"/>
        <v>0</v>
      </c>
      <c r="AG19" s="12">
        <f t="shared" si="4"/>
        <v>0</v>
      </c>
    </row>
    <row r="20" spans="1:33" ht="12.75">
      <c r="A20" s="1"/>
      <c r="B20" s="1"/>
      <c r="C20" s="1"/>
      <c r="D20" s="1"/>
      <c r="E20" s="7" t="str">
        <f t="shared" si="0"/>
        <v>0</v>
      </c>
      <c r="G20" s="1"/>
      <c r="H20" s="1"/>
      <c r="I20" s="7" t="str">
        <f t="shared" si="1"/>
        <v>0</v>
      </c>
      <c r="K20" s="1"/>
      <c r="L20" s="1"/>
      <c r="M20" s="7" t="str">
        <f t="shared" si="2"/>
        <v>0</v>
      </c>
      <c r="O20" s="1"/>
      <c r="P20" s="1"/>
      <c r="R20" s="1"/>
      <c r="T20" s="1"/>
      <c r="U20" s="1"/>
      <c r="V20" s="1"/>
      <c r="X20" s="1"/>
      <c r="Y20" s="1"/>
      <c r="Z20" s="1"/>
      <c r="AA20" s="1"/>
      <c r="AC20" s="1"/>
      <c r="AE20" s="1">
        <f t="shared" si="3"/>
        <v>0</v>
      </c>
      <c r="AG20" s="12">
        <f t="shared" si="4"/>
        <v>0</v>
      </c>
    </row>
    <row r="21" spans="1:33" ht="12.75">
      <c r="A21" s="1"/>
      <c r="B21" s="1"/>
      <c r="C21" s="1"/>
      <c r="D21" s="1"/>
      <c r="E21" s="7" t="str">
        <f t="shared" si="0"/>
        <v>0</v>
      </c>
      <c r="G21" s="1"/>
      <c r="H21" s="1"/>
      <c r="I21" s="7" t="str">
        <f t="shared" si="1"/>
        <v>0</v>
      </c>
      <c r="K21" s="1"/>
      <c r="L21" s="1"/>
      <c r="M21" s="7" t="str">
        <f t="shared" si="2"/>
        <v>0</v>
      </c>
      <c r="O21" s="1"/>
      <c r="P21" s="1"/>
      <c r="R21" s="1"/>
      <c r="T21" s="1"/>
      <c r="U21" s="1"/>
      <c r="V21" s="1"/>
      <c r="X21" s="1"/>
      <c r="Y21" s="1"/>
      <c r="Z21" s="1"/>
      <c r="AA21" s="1"/>
      <c r="AC21" s="1"/>
      <c r="AE21" s="1">
        <f t="shared" si="3"/>
        <v>0</v>
      </c>
      <c r="AG21" s="12">
        <f t="shared" si="4"/>
        <v>0</v>
      </c>
    </row>
    <row r="22" spans="1:33" ht="12.75">
      <c r="A22" s="1"/>
      <c r="B22" s="1"/>
      <c r="C22" s="1"/>
      <c r="D22" s="1"/>
      <c r="E22" s="7" t="str">
        <f t="shared" si="0"/>
        <v>0</v>
      </c>
      <c r="G22" s="1"/>
      <c r="H22" s="1"/>
      <c r="I22" s="7" t="str">
        <f t="shared" si="1"/>
        <v>0</v>
      </c>
      <c r="K22" s="1"/>
      <c r="L22" s="1"/>
      <c r="M22" s="7" t="str">
        <f t="shared" si="2"/>
        <v>0</v>
      </c>
      <c r="O22" s="1"/>
      <c r="P22" s="1"/>
      <c r="R22" s="1"/>
      <c r="T22" s="1"/>
      <c r="U22" s="1"/>
      <c r="V22" s="1"/>
      <c r="X22" s="1"/>
      <c r="Y22" s="1"/>
      <c r="Z22" s="1"/>
      <c r="AA22" s="1"/>
      <c r="AC22" s="1"/>
      <c r="AE22" s="1">
        <f t="shared" si="3"/>
        <v>0</v>
      </c>
      <c r="AG22" s="12">
        <f t="shared" si="4"/>
        <v>0</v>
      </c>
    </row>
    <row r="23" spans="1:33" ht="12.75">
      <c r="A23" s="1"/>
      <c r="B23" s="1"/>
      <c r="C23" s="1"/>
      <c r="D23" s="1"/>
      <c r="E23" s="7"/>
      <c r="G23" s="1"/>
      <c r="H23" s="1"/>
      <c r="I23" s="7"/>
      <c r="K23" s="1"/>
      <c r="L23" s="1"/>
      <c r="M23" s="7"/>
      <c r="O23" s="1"/>
      <c r="P23" s="1"/>
      <c r="R23" s="1"/>
      <c r="T23" s="1"/>
      <c r="U23" s="1"/>
      <c r="V23" s="1"/>
      <c r="X23" s="1"/>
      <c r="Y23" s="1"/>
      <c r="Z23" s="1"/>
      <c r="AA23" s="1"/>
      <c r="AC23" s="1"/>
      <c r="AE23" s="1"/>
      <c r="AG23" s="12"/>
    </row>
    <row r="24" spans="1:33" ht="12.75">
      <c r="A24" s="1"/>
      <c r="B24" s="1"/>
      <c r="C24" s="1"/>
      <c r="D24" s="1"/>
      <c r="E24" s="7"/>
      <c r="G24" s="1"/>
      <c r="H24" s="1"/>
      <c r="I24" s="7"/>
      <c r="K24" s="1"/>
      <c r="L24" s="1"/>
      <c r="M24" s="7"/>
      <c r="O24" s="1"/>
      <c r="P24" s="1"/>
      <c r="R24" s="1"/>
      <c r="T24" s="1"/>
      <c r="U24" s="1"/>
      <c r="V24" s="1"/>
      <c r="X24" s="1"/>
      <c r="Y24" s="1"/>
      <c r="Z24" s="1"/>
      <c r="AA24" s="1"/>
      <c r="AC24" s="1"/>
      <c r="AE24" s="1"/>
      <c r="AG24" s="12"/>
    </row>
    <row r="25" spans="1:33" ht="12.75">
      <c r="A25" s="1"/>
      <c r="B25" s="1"/>
      <c r="C25" s="1"/>
      <c r="D25" s="1"/>
      <c r="E25" s="7"/>
      <c r="G25" s="1"/>
      <c r="H25" s="1"/>
      <c r="I25" s="7"/>
      <c r="K25" s="1"/>
      <c r="L25" s="1"/>
      <c r="M25" s="7"/>
      <c r="O25" s="1"/>
      <c r="P25" s="1"/>
      <c r="R25" s="1"/>
      <c r="T25" s="1"/>
      <c r="U25" s="1"/>
      <c r="V25" s="1"/>
      <c r="X25" s="1"/>
      <c r="Y25" s="1"/>
      <c r="Z25" s="1"/>
      <c r="AA25" s="1"/>
      <c r="AC25" s="1"/>
      <c r="AE25" s="1"/>
      <c r="AG25" s="12"/>
    </row>
    <row r="26" spans="1:33" ht="12.75">
      <c r="A26" s="28" t="s">
        <v>7</v>
      </c>
      <c r="B26" s="29"/>
      <c r="C26" s="1"/>
      <c r="D26" s="1"/>
      <c r="E26" s="7"/>
      <c r="G26" s="1"/>
      <c r="H26" s="1"/>
      <c r="I26" s="7"/>
      <c r="K26" s="1"/>
      <c r="L26" s="1"/>
      <c r="M26" s="7"/>
      <c r="O26" s="1"/>
      <c r="P26" s="1"/>
      <c r="R26" s="1"/>
      <c r="T26" s="1"/>
      <c r="U26" s="1"/>
      <c r="V26" s="1"/>
      <c r="X26" s="1"/>
      <c r="Y26" s="1"/>
      <c r="Z26" s="1"/>
      <c r="AA26" s="1"/>
      <c r="AC26" s="1"/>
      <c r="AE26" s="1"/>
      <c r="AG26" s="12"/>
    </row>
    <row r="27" spans="1:33" ht="12.75">
      <c r="A27" s="28" t="s">
        <v>43</v>
      </c>
      <c r="B27" s="29"/>
      <c r="C27" s="1">
        <f>SUM(C9:C24)</f>
        <v>0</v>
      </c>
      <c r="D27" s="1">
        <f>SUM(D9:D24)</f>
        <v>0</v>
      </c>
      <c r="E27" s="7" t="str">
        <f t="shared" si="0"/>
        <v>0</v>
      </c>
      <c r="G27" s="1">
        <f>SUM(G9:G24)</f>
        <v>0</v>
      </c>
      <c r="H27" s="1">
        <f>SUM(H9:H24)</f>
        <v>0</v>
      </c>
      <c r="I27" s="7" t="str">
        <f t="shared" si="1"/>
        <v>0</v>
      </c>
      <c r="K27" s="1">
        <f>SUM(K9:K24)</f>
        <v>0</v>
      </c>
      <c r="L27" s="1">
        <f>SUM(L9:L24)</f>
        <v>0</v>
      </c>
      <c r="M27" s="7" t="str">
        <f t="shared" si="2"/>
        <v>0</v>
      </c>
      <c r="O27" s="1">
        <f>SUM(O9:O24)</f>
        <v>0</v>
      </c>
      <c r="P27" s="1">
        <f>SUM(P9:P24)</f>
        <v>0</v>
      </c>
      <c r="R27" s="1">
        <f>SUM(R9:R24)</f>
        <v>0</v>
      </c>
      <c r="T27" s="1">
        <f>SUM(T9:T24)</f>
        <v>0</v>
      </c>
      <c r="U27" s="1">
        <f>SUM(U9:U24)</f>
        <v>0</v>
      </c>
      <c r="V27" s="1">
        <f>SUM(V9:V24)</f>
        <v>0</v>
      </c>
      <c r="X27" s="1">
        <f>SUM(X9:X24)</f>
        <v>0</v>
      </c>
      <c r="Y27" s="1">
        <f>SUM(Y9:Y24)</f>
        <v>0</v>
      </c>
      <c r="Z27" s="1">
        <f>SUM(Z9:Z24)</f>
        <v>0</v>
      </c>
      <c r="AA27" s="1">
        <f>SUM(AA9:AA24)</f>
        <v>0</v>
      </c>
      <c r="AC27" s="1"/>
      <c r="AE27" s="1">
        <f t="shared" si="3"/>
        <v>0</v>
      </c>
      <c r="AG27" s="12">
        <f t="shared" si="4"/>
        <v>0</v>
      </c>
    </row>
    <row r="28" spans="1:33" ht="12.75">
      <c r="A28" s="28" t="str">
        <f>C3</f>
        <v>State Finals</v>
      </c>
      <c r="B28" s="29"/>
      <c r="C28" s="1"/>
      <c r="D28" s="1"/>
      <c r="E28" s="7" t="str">
        <f t="shared" si="0"/>
        <v>0</v>
      </c>
      <c r="G28" s="1"/>
      <c r="H28" s="1"/>
      <c r="I28" s="7" t="str">
        <f t="shared" si="1"/>
        <v>0</v>
      </c>
      <c r="K28" s="1"/>
      <c r="L28" s="1"/>
      <c r="M28" s="7" t="str">
        <f t="shared" si="2"/>
        <v>0</v>
      </c>
      <c r="O28" s="1"/>
      <c r="P28" s="1"/>
      <c r="R28" s="1"/>
      <c r="T28" s="1"/>
      <c r="U28" s="1"/>
      <c r="V28" s="1"/>
      <c r="X28" s="1"/>
      <c r="Y28" s="1"/>
      <c r="Z28" s="1"/>
      <c r="AA28" s="1"/>
      <c r="AC28" s="1"/>
      <c r="AE28" s="1">
        <f t="shared" si="3"/>
        <v>0</v>
      </c>
      <c r="AG28" s="12">
        <f t="shared" si="4"/>
        <v>0</v>
      </c>
    </row>
  </sheetData>
  <sheetProtection/>
  <mergeCells count="20">
    <mergeCell ref="H1:V1"/>
    <mergeCell ref="AB2:AG2"/>
    <mergeCell ref="C3:G3"/>
    <mergeCell ref="X4:AA4"/>
    <mergeCell ref="K3:O3"/>
    <mergeCell ref="A27:B27"/>
    <mergeCell ref="X5:AA5"/>
    <mergeCell ref="T7:V7"/>
    <mergeCell ref="K7:M7"/>
    <mergeCell ref="O7:P7"/>
    <mergeCell ref="A28:B28"/>
    <mergeCell ref="AC7:AC8"/>
    <mergeCell ref="AE7:AE8"/>
    <mergeCell ref="X7:AA7"/>
    <mergeCell ref="R7:R8"/>
    <mergeCell ref="AG7:AG8"/>
    <mergeCell ref="A26:B26"/>
    <mergeCell ref="A7:B7"/>
    <mergeCell ref="C7:E7"/>
    <mergeCell ref="G7:I7"/>
  </mergeCells>
  <printOptions/>
  <pageMargins left="0.25" right="0.25" top="1" bottom="1" header="0.5" footer="0.5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8"/>
  <sheetViews>
    <sheetView workbookViewId="0" topLeftCell="A1">
      <selection activeCell="C4" sqref="C4"/>
    </sheetView>
  </sheetViews>
  <sheetFormatPr defaultColWidth="11.00390625" defaultRowHeight="12.75"/>
  <cols>
    <col min="1" max="1" width="2.75390625" style="0" customWidth="1"/>
    <col min="2" max="2" width="16.75390625" style="0" customWidth="1"/>
    <col min="3" max="4" width="2.75390625" style="0" customWidth="1"/>
    <col min="5" max="5" width="4.625" style="0" customWidth="1"/>
    <col min="6" max="6" width="1.75390625" style="0" customWidth="1"/>
    <col min="7" max="8" width="2.75390625" style="0" customWidth="1"/>
    <col min="9" max="9" width="4.625" style="0" customWidth="1"/>
    <col min="10" max="10" width="1.75390625" style="0" customWidth="1"/>
    <col min="11" max="12" width="2.75390625" style="0" customWidth="1"/>
    <col min="13" max="13" width="4.625" style="0" customWidth="1"/>
    <col min="14" max="14" width="1.75390625" style="0" customWidth="1"/>
    <col min="15" max="16" width="2.75390625" style="0" customWidth="1"/>
    <col min="17" max="17" width="1.75390625" style="0" customWidth="1"/>
    <col min="18" max="18" width="2.75390625" style="0" customWidth="1"/>
    <col min="19" max="19" width="1.75390625" style="0" customWidth="1"/>
    <col min="20" max="22" width="2.75390625" style="0" customWidth="1"/>
    <col min="23" max="23" width="1.75390625" style="0" customWidth="1"/>
    <col min="24" max="27" width="2.75390625" style="0" customWidth="1"/>
    <col min="28" max="32" width="3.00390625" style="0" customWidth="1"/>
    <col min="33" max="33" width="5.75390625" style="0" customWidth="1"/>
  </cols>
  <sheetData>
    <row r="1" spans="8:22" ht="12.75">
      <c r="H1" s="26" t="s">
        <v>65</v>
      </c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2:33" ht="12.75">
      <c r="B2" t="s">
        <v>24</v>
      </c>
      <c r="AB2" s="34" t="s">
        <v>29</v>
      </c>
      <c r="AC2" s="32"/>
      <c r="AD2" s="32"/>
      <c r="AE2" s="32"/>
      <c r="AF2" s="32"/>
      <c r="AG2" s="29"/>
    </row>
    <row r="3" spans="2:33" ht="12.75">
      <c r="B3" t="s">
        <v>25</v>
      </c>
      <c r="C3" s="33" t="s">
        <v>44</v>
      </c>
      <c r="D3" s="33"/>
      <c r="E3" s="33"/>
      <c r="F3" s="33"/>
      <c r="G3" s="33"/>
      <c r="I3" t="s">
        <v>78</v>
      </c>
      <c r="K3" t="s">
        <v>30</v>
      </c>
      <c r="L3">
        <v>1</v>
      </c>
      <c r="AB3" s="1">
        <v>1</v>
      </c>
      <c r="AC3" s="1">
        <v>2</v>
      </c>
      <c r="AD3" s="1">
        <v>3</v>
      </c>
      <c r="AE3" s="1">
        <v>4</v>
      </c>
      <c r="AF3" s="1" t="s">
        <v>27</v>
      </c>
      <c r="AG3" s="4" t="s">
        <v>28</v>
      </c>
    </row>
    <row r="4" spans="2:33" ht="12.75">
      <c r="B4" t="s">
        <v>26</v>
      </c>
      <c r="C4">
        <f>IF(AE27&gt;AE28,Wausa!C4+1,Wausa!C4+0)</f>
        <v>1</v>
      </c>
      <c r="D4" s="3" t="s">
        <v>30</v>
      </c>
      <c r="E4" s="9">
        <f>IF(AE27&lt;AE28,Wausa!E4+1,Wausa!E4+0)</f>
        <v>2</v>
      </c>
      <c r="F4" t="s">
        <v>31</v>
      </c>
      <c r="K4" t="s">
        <v>31</v>
      </c>
      <c r="L4">
        <v>1</v>
      </c>
      <c r="X4" s="35" t="s">
        <v>43</v>
      </c>
      <c r="Y4" s="35"/>
      <c r="Z4" s="35"/>
      <c r="AA4" s="36"/>
      <c r="AB4" s="1">
        <v>12</v>
      </c>
      <c r="AC4" s="1">
        <v>13</v>
      </c>
      <c r="AD4" s="1">
        <v>6</v>
      </c>
      <c r="AE4" s="1">
        <v>7</v>
      </c>
      <c r="AF4" s="1"/>
      <c r="AG4" s="1">
        <f>SUM(AB4:AF4)</f>
        <v>38</v>
      </c>
    </row>
    <row r="5" spans="3:33" ht="12.75">
      <c r="C5" s="6">
        <f>IF(AE27&gt;AE28,1,0)</f>
        <v>0</v>
      </c>
      <c r="E5" s="6">
        <f>IF(AE27&lt;AE28,1,0)</f>
        <v>1</v>
      </c>
      <c r="X5" s="35" t="str">
        <f>C3</f>
        <v>Elgin </v>
      </c>
      <c r="Y5" s="35"/>
      <c r="Z5" s="35"/>
      <c r="AA5" s="36"/>
      <c r="AB5" s="1">
        <v>12</v>
      </c>
      <c r="AC5" s="1">
        <v>13</v>
      </c>
      <c r="AD5" s="1">
        <v>17</v>
      </c>
      <c r="AE5" s="1">
        <v>21</v>
      </c>
      <c r="AF5" s="1"/>
      <c r="AG5" s="1">
        <f>SUM(AB5:AF5)</f>
        <v>63</v>
      </c>
    </row>
    <row r="7" spans="1:33" ht="12.75">
      <c r="A7" s="28" t="s">
        <v>0</v>
      </c>
      <c r="B7" s="29"/>
      <c r="C7" s="28" t="s">
        <v>1</v>
      </c>
      <c r="D7" s="32"/>
      <c r="E7" s="29"/>
      <c r="G7" s="30" t="s">
        <v>8</v>
      </c>
      <c r="H7" s="30"/>
      <c r="I7" s="30"/>
      <c r="K7" s="31" t="s">
        <v>14</v>
      </c>
      <c r="L7" s="30"/>
      <c r="M7" s="30"/>
      <c r="O7" s="30" t="s">
        <v>9</v>
      </c>
      <c r="P7" s="30"/>
      <c r="R7" s="30" t="s">
        <v>12</v>
      </c>
      <c r="T7" s="31" t="s">
        <v>13</v>
      </c>
      <c r="U7" s="31"/>
      <c r="V7" s="31"/>
      <c r="X7" s="30" t="s">
        <v>17</v>
      </c>
      <c r="Y7" s="30"/>
      <c r="Z7" s="30"/>
      <c r="AA7" s="30"/>
      <c r="AC7" s="30" t="s">
        <v>21</v>
      </c>
      <c r="AE7" s="30" t="s">
        <v>22</v>
      </c>
      <c r="AG7" s="30" t="s">
        <v>23</v>
      </c>
    </row>
    <row r="8" spans="1:33" ht="12.75">
      <c r="A8" s="2" t="s">
        <v>6</v>
      </c>
      <c r="B8" s="2" t="s">
        <v>5</v>
      </c>
      <c r="C8" s="2" t="s">
        <v>2</v>
      </c>
      <c r="D8" s="2" t="s">
        <v>3</v>
      </c>
      <c r="E8" s="2" t="s">
        <v>4</v>
      </c>
      <c r="G8" s="2" t="s">
        <v>2</v>
      </c>
      <c r="H8" s="2" t="s">
        <v>3</v>
      </c>
      <c r="I8" s="2" t="s">
        <v>4</v>
      </c>
      <c r="K8" s="2" t="s">
        <v>2</v>
      </c>
      <c r="L8" s="2" t="s">
        <v>3</v>
      </c>
      <c r="M8" s="2" t="s">
        <v>4</v>
      </c>
      <c r="O8" s="2" t="s">
        <v>10</v>
      </c>
      <c r="P8" s="2" t="s">
        <v>11</v>
      </c>
      <c r="R8" s="30"/>
      <c r="T8" s="2" t="s">
        <v>15</v>
      </c>
      <c r="U8" s="2" t="s">
        <v>16</v>
      </c>
      <c r="V8" s="2" t="s">
        <v>12</v>
      </c>
      <c r="X8" s="2" t="s">
        <v>3</v>
      </c>
      <c r="Y8" s="2" t="s">
        <v>18</v>
      </c>
      <c r="Z8" s="2" t="s">
        <v>19</v>
      </c>
      <c r="AA8" s="2" t="s">
        <v>20</v>
      </c>
      <c r="AC8" s="30"/>
      <c r="AE8" s="30"/>
      <c r="AG8" s="30"/>
    </row>
    <row r="9" spans="1:33" ht="12.75">
      <c r="A9" s="1">
        <v>11</v>
      </c>
      <c r="B9" s="1" t="s">
        <v>66</v>
      </c>
      <c r="C9" s="1">
        <v>1</v>
      </c>
      <c r="D9" s="1">
        <v>5</v>
      </c>
      <c r="E9" s="7">
        <f>IF(D9=0,"0",(C9/D9))</f>
        <v>0.2</v>
      </c>
      <c r="G9" s="1">
        <v>4</v>
      </c>
      <c r="H9" s="1">
        <v>7</v>
      </c>
      <c r="I9" s="7">
        <f>IF(H9=0,"0",G9/H9)</f>
        <v>0.5714285714285714</v>
      </c>
      <c r="K9" s="1">
        <v>3</v>
      </c>
      <c r="L9" s="1">
        <v>5</v>
      </c>
      <c r="M9" s="7">
        <f>IF(L9=0,"0",K9/L9)</f>
        <v>0.6</v>
      </c>
      <c r="O9" s="1">
        <v>1</v>
      </c>
      <c r="P9" s="1">
        <v>3</v>
      </c>
      <c r="R9" s="1">
        <v>1</v>
      </c>
      <c r="T9" s="1">
        <v>1</v>
      </c>
      <c r="U9" s="1">
        <v>0</v>
      </c>
      <c r="V9" s="1">
        <v>0</v>
      </c>
      <c r="X9" s="1">
        <v>1</v>
      </c>
      <c r="Y9" s="1">
        <v>2</v>
      </c>
      <c r="Z9" s="1">
        <v>0</v>
      </c>
      <c r="AA9" s="1">
        <v>0</v>
      </c>
      <c r="AC9" s="1">
        <v>4</v>
      </c>
      <c r="AE9" s="1">
        <f>(C9*3)+(G9*2)+K9</f>
        <v>14</v>
      </c>
      <c r="AG9" s="12">
        <f>C9-D9+G9-H9+K9-L9+(O9*2)+P9-R9-T9-U9-V9+(X9*2)+Y9+Z9+(AA9*3)+AE9</f>
        <v>12</v>
      </c>
    </row>
    <row r="10" spans="1:33" ht="12.75">
      <c r="A10" s="1">
        <v>15</v>
      </c>
      <c r="B10" s="1" t="s">
        <v>67</v>
      </c>
      <c r="C10" s="1">
        <v>0</v>
      </c>
      <c r="D10" s="1">
        <v>3</v>
      </c>
      <c r="E10" s="7">
        <f aca="true" t="shared" si="0" ref="E10:E28">IF(D10=0,"0",(C10/D10))</f>
        <v>0</v>
      </c>
      <c r="G10" s="1">
        <v>2</v>
      </c>
      <c r="H10" s="1">
        <v>8</v>
      </c>
      <c r="I10" s="7">
        <f aca="true" t="shared" si="1" ref="I10:I28">IF(H10=0,"0",G10/H10)</f>
        <v>0.25</v>
      </c>
      <c r="K10" s="1">
        <v>0</v>
      </c>
      <c r="L10" s="1">
        <v>0</v>
      </c>
      <c r="M10" s="7" t="str">
        <f aca="true" t="shared" si="2" ref="M10:M28">IF(L10=0,"0",K10/L10)</f>
        <v>0</v>
      </c>
      <c r="O10" s="1">
        <v>2</v>
      </c>
      <c r="P10" s="1">
        <v>3</v>
      </c>
      <c r="R10" s="1">
        <v>2</v>
      </c>
      <c r="T10" s="1">
        <v>3</v>
      </c>
      <c r="U10" s="1">
        <v>1</v>
      </c>
      <c r="V10" s="1">
        <v>0</v>
      </c>
      <c r="X10" s="1">
        <v>1</v>
      </c>
      <c r="Y10" s="1">
        <v>1</v>
      </c>
      <c r="Z10" s="1">
        <v>0</v>
      </c>
      <c r="AA10" s="1">
        <v>0</v>
      </c>
      <c r="AC10" s="1">
        <v>4</v>
      </c>
      <c r="AE10" s="1">
        <f aca="true" t="shared" si="3" ref="AE10:AE27">(C10*3)+(G10*2)+K10</f>
        <v>4</v>
      </c>
      <c r="AG10" s="12">
        <f aca="true" t="shared" si="4" ref="AG10:AG28">C10-D10+G10-H10+K10-L10+(O10*2)+P10-R10-T10-U10-V10+(X10*2)+Y10+Z10+(AA10*3)+AE10</f>
        <v>-1</v>
      </c>
    </row>
    <row r="11" spans="1:33" ht="12.75">
      <c r="A11" s="1">
        <v>21</v>
      </c>
      <c r="B11" s="1" t="s">
        <v>68</v>
      </c>
      <c r="C11" s="1">
        <v>0</v>
      </c>
      <c r="D11" s="1">
        <v>0</v>
      </c>
      <c r="E11" s="7" t="str">
        <f t="shared" si="0"/>
        <v>0</v>
      </c>
      <c r="G11" s="1">
        <v>1</v>
      </c>
      <c r="H11" s="1">
        <v>2</v>
      </c>
      <c r="I11" s="7">
        <f t="shared" si="1"/>
        <v>0.5</v>
      </c>
      <c r="K11" s="1">
        <v>1</v>
      </c>
      <c r="L11" s="1">
        <v>4</v>
      </c>
      <c r="M11" s="7">
        <f t="shared" si="2"/>
        <v>0.25</v>
      </c>
      <c r="O11" s="1">
        <v>2</v>
      </c>
      <c r="P11" s="1">
        <v>2</v>
      </c>
      <c r="R11" s="1">
        <v>2</v>
      </c>
      <c r="T11" s="1">
        <v>2</v>
      </c>
      <c r="U11" s="1">
        <v>1</v>
      </c>
      <c r="V11" s="1">
        <v>1</v>
      </c>
      <c r="X11" s="1">
        <v>0</v>
      </c>
      <c r="Y11" s="1">
        <v>2</v>
      </c>
      <c r="Z11" s="1">
        <v>0</v>
      </c>
      <c r="AA11" s="1">
        <v>0</v>
      </c>
      <c r="AC11" s="1">
        <v>4</v>
      </c>
      <c r="AE11" s="1">
        <f t="shared" si="3"/>
        <v>3</v>
      </c>
      <c r="AG11" s="12">
        <f t="shared" si="4"/>
        <v>1</v>
      </c>
    </row>
    <row r="12" spans="1:33" ht="12.75">
      <c r="A12" s="1">
        <v>23</v>
      </c>
      <c r="B12" s="1" t="s">
        <v>69</v>
      </c>
      <c r="C12" s="1">
        <v>0</v>
      </c>
      <c r="D12" s="1">
        <v>2</v>
      </c>
      <c r="E12" s="7">
        <f t="shared" si="0"/>
        <v>0</v>
      </c>
      <c r="G12" s="1">
        <v>2</v>
      </c>
      <c r="H12" s="1">
        <v>4</v>
      </c>
      <c r="I12" s="7">
        <f t="shared" si="1"/>
        <v>0.5</v>
      </c>
      <c r="K12" s="1">
        <v>4</v>
      </c>
      <c r="L12" s="1">
        <v>6</v>
      </c>
      <c r="M12" s="7">
        <f t="shared" si="2"/>
        <v>0.6666666666666666</v>
      </c>
      <c r="O12" s="1">
        <v>4</v>
      </c>
      <c r="P12" s="1">
        <v>5</v>
      </c>
      <c r="R12" s="1">
        <v>4</v>
      </c>
      <c r="T12" s="1">
        <v>1</v>
      </c>
      <c r="U12" s="1">
        <v>1</v>
      </c>
      <c r="V12" s="1">
        <v>2</v>
      </c>
      <c r="X12" s="1">
        <v>1</v>
      </c>
      <c r="Y12" s="1">
        <v>0</v>
      </c>
      <c r="Z12" s="1">
        <v>0</v>
      </c>
      <c r="AA12" s="1">
        <v>0</v>
      </c>
      <c r="AC12" s="1">
        <v>4</v>
      </c>
      <c r="AE12" s="1">
        <f t="shared" si="3"/>
        <v>8</v>
      </c>
      <c r="AG12" s="12">
        <f t="shared" si="4"/>
        <v>9</v>
      </c>
    </row>
    <row r="13" spans="1:33" ht="12.75">
      <c r="A13" s="1">
        <v>25</v>
      </c>
      <c r="B13" s="1" t="s">
        <v>70</v>
      </c>
      <c r="C13" s="1">
        <v>0</v>
      </c>
      <c r="D13" s="1">
        <v>0</v>
      </c>
      <c r="E13" s="7" t="str">
        <f t="shared" si="0"/>
        <v>0</v>
      </c>
      <c r="G13" s="1">
        <v>0</v>
      </c>
      <c r="H13" s="1">
        <v>2</v>
      </c>
      <c r="I13" s="7">
        <f t="shared" si="1"/>
        <v>0</v>
      </c>
      <c r="K13" s="1">
        <v>0</v>
      </c>
      <c r="L13" s="1">
        <v>0</v>
      </c>
      <c r="M13" s="7" t="str">
        <f t="shared" si="2"/>
        <v>0</v>
      </c>
      <c r="O13" s="1">
        <v>1</v>
      </c>
      <c r="P13" s="1">
        <v>0</v>
      </c>
      <c r="R13" s="1">
        <v>0</v>
      </c>
      <c r="T13" s="1">
        <v>0</v>
      </c>
      <c r="U13" s="1">
        <v>0</v>
      </c>
      <c r="V13" s="1">
        <v>0</v>
      </c>
      <c r="X13" s="1">
        <v>0</v>
      </c>
      <c r="Y13" s="1">
        <v>1</v>
      </c>
      <c r="Z13" s="1">
        <v>0</v>
      </c>
      <c r="AA13" s="1">
        <v>0</v>
      </c>
      <c r="AC13" s="1">
        <v>1</v>
      </c>
      <c r="AE13" s="1">
        <f t="shared" si="3"/>
        <v>0</v>
      </c>
      <c r="AG13" s="12">
        <f t="shared" si="4"/>
        <v>1</v>
      </c>
    </row>
    <row r="14" spans="1:33" ht="12.75">
      <c r="A14" s="1">
        <v>31</v>
      </c>
      <c r="B14" s="1" t="s">
        <v>76</v>
      </c>
      <c r="C14" s="1">
        <v>0</v>
      </c>
      <c r="D14" s="1">
        <v>2</v>
      </c>
      <c r="E14" s="7">
        <f t="shared" si="0"/>
        <v>0</v>
      </c>
      <c r="G14" s="1">
        <v>0</v>
      </c>
      <c r="H14" s="1">
        <v>0</v>
      </c>
      <c r="I14" s="7" t="str">
        <f t="shared" si="1"/>
        <v>0</v>
      </c>
      <c r="K14" s="1">
        <v>0</v>
      </c>
      <c r="L14" s="1">
        <v>0</v>
      </c>
      <c r="M14" s="7" t="str">
        <f t="shared" si="2"/>
        <v>0</v>
      </c>
      <c r="O14" s="1">
        <v>0</v>
      </c>
      <c r="P14" s="1">
        <v>0</v>
      </c>
      <c r="R14" s="1">
        <v>1</v>
      </c>
      <c r="T14" s="1">
        <v>0</v>
      </c>
      <c r="U14" s="1">
        <v>0</v>
      </c>
      <c r="V14" s="1">
        <v>0</v>
      </c>
      <c r="X14" s="1">
        <v>1</v>
      </c>
      <c r="Y14" s="1">
        <v>0</v>
      </c>
      <c r="Z14" s="1">
        <v>0</v>
      </c>
      <c r="AA14" s="1">
        <v>0</v>
      </c>
      <c r="AC14" s="1">
        <v>3</v>
      </c>
      <c r="AE14" s="1">
        <f t="shared" si="3"/>
        <v>0</v>
      </c>
      <c r="AG14" s="12">
        <f t="shared" si="4"/>
        <v>-1</v>
      </c>
    </row>
    <row r="15" spans="1:33" ht="12.75">
      <c r="A15" s="1">
        <v>41</v>
      </c>
      <c r="B15" s="19" t="s">
        <v>71</v>
      </c>
      <c r="C15" s="1">
        <v>0</v>
      </c>
      <c r="D15" s="1">
        <v>0</v>
      </c>
      <c r="E15" s="7" t="str">
        <f t="shared" si="0"/>
        <v>0</v>
      </c>
      <c r="G15" s="1">
        <v>4</v>
      </c>
      <c r="H15" s="1">
        <v>9</v>
      </c>
      <c r="I15" s="7">
        <f t="shared" si="1"/>
        <v>0.4444444444444444</v>
      </c>
      <c r="K15" s="1">
        <v>1</v>
      </c>
      <c r="L15" s="1">
        <v>5</v>
      </c>
      <c r="M15" s="7">
        <f t="shared" si="2"/>
        <v>0.2</v>
      </c>
      <c r="O15" s="1">
        <v>2</v>
      </c>
      <c r="P15" s="1">
        <v>4</v>
      </c>
      <c r="R15" s="1">
        <v>4</v>
      </c>
      <c r="T15" s="1">
        <v>1</v>
      </c>
      <c r="U15" s="1">
        <v>0</v>
      </c>
      <c r="V15" s="1">
        <v>0</v>
      </c>
      <c r="X15" s="1">
        <v>1</v>
      </c>
      <c r="Y15" s="1">
        <v>1</v>
      </c>
      <c r="Z15" s="1">
        <v>1</v>
      </c>
      <c r="AA15" s="1">
        <v>0</v>
      </c>
      <c r="AC15" s="1">
        <v>4</v>
      </c>
      <c r="AE15" s="1">
        <f t="shared" si="3"/>
        <v>9</v>
      </c>
      <c r="AG15" s="12">
        <f t="shared" si="4"/>
        <v>7</v>
      </c>
    </row>
    <row r="16" spans="1:33" ht="12.75">
      <c r="A16" s="1">
        <v>45</v>
      </c>
      <c r="B16" s="1" t="s">
        <v>72</v>
      </c>
      <c r="C16" s="1">
        <v>0</v>
      </c>
      <c r="D16" s="1">
        <v>0</v>
      </c>
      <c r="E16" s="7" t="str">
        <f t="shared" si="0"/>
        <v>0</v>
      </c>
      <c r="G16" s="1">
        <v>0</v>
      </c>
      <c r="H16" s="1">
        <v>0</v>
      </c>
      <c r="I16" s="7" t="str">
        <f t="shared" si="1"/>
        <v>0</v>
      </c>
      <c r="K16" s="1">
        <v>0</v>
      </c>
      <c r="L16" s="1">
        <v>0</v>
      </c>
      <c r="M16" s="7" t="str">
        <f t="shared" si="2"/>
        <v>0</v>
      </c>
      <c r="O16" s="1">
        <v>0</v>
      </c>
      <c r="P16" s="1">
        <v>0</v>
      </c>
      <c r="R16" s="1">
        <v>0</v>
      </c>
      <c r="T16" s="1">
        <v>0</v>
      </c>
      <c r="U16" s="1">
        <v>0</v>
      </c>
      <c r="V16" s="1">
        <v>0</v>
      </c>
      <c r="X16" s="1">
        <v>0</v>
      </c>
      <c r="Y16" s="1">
        <v>0</v>
      </c>
      <c r="Z16" s="1">
        <v>0</v>
      </c>
      <c r="AA16" s="1">
        <v>0</v>
      </c>
      <c r="AC16" s="1">
        <v>1</v>
      </c>
      <c r="AE16" s="1">
        <f t="shared" si="3"/>
        <v>0</v>
      </c>
      <c r="AG16" s="12">
        <f t="shared" si="4"/>
        <v>0</v>
      </c>
    </row>
    <row r="17" spans="1:33" ht="12.75">
      <c r="A17" s="1">
        <v>51</v>
      </c>
      <c r="B17" s="1" t="s">
        <v>73</v>
      </c>
      <c r="C17" s="1">
        <v>0</v>
      </c>
      <c r="D17" s="1">
        <v>0</v>
      </c>
      <c r="E17" s="7" t="str">
        <f t="shared" si="0"/>
        <v>0</v>
      </c>
      <c r="G17" s="1">
        <v>0</v>
      </c>
      <c r="H17" s="1">
        <v>0</v>
      </c>
      <c r="I17" s="7" t="str">
        <f t="shared" si="1"/>
        <v>0</v>
      </c>
      <c r="K17" s="1">
        <v>0</v>
      </c>
      <c r="L17" s="1">
        <v>0</v>
      </c>
      <c r="M17" s="7" t="str">
        <f t="shared" si="2"/>
        <v>0</v>
      </c>
      <c r="O17" s="1">
        <v>0</v>
      </c>
      <c r="P17" s="1">
        <v>0</v>
      </c>
      <c r="R17" s="1">
        <v>0</v>
      </c>
      <c r="T17" s="1">
        <v>0</v>
      </c>
      <c r="U17" s="1">
        <v>0</v>
      </c>
      <c r="V17" s="1">
        <v>0</v>
      </c>
      <c r="X17" s="1">
        <v>0</v>
      </c>
      <c r="Y17" s="1">
        <v>0</v>
      </c>
      <c r="Z17" s="1">
        <v>0</v>
      </c>
      <c r="AA17" s="1">
        <v>0</v>
      </c>
      <c r="AC17" s="1">
        <v>1</v>
      </c>
      <c r="AE17" s="1">
        <f t="shared" si="3"/>
        <v>0</v>
      </c>
      <c r="AG17" s="12">
        <f t="shared" si="4"/>
        <v>0</v>
      </c>
    </row>
    <row r="18" spans="1:33" ht="12.75">
      <c r="A18" s="1">
        <v>53</v>
      </c>
      <c r="B18" s="1" t="s">
        <v>74</v>
      </c>
      <c r="C18" s="1">
        <v>0</v>
      </c>
      <c r="D18" s="1">
        <v>1</v>
      </c>
      <c r="E18" s="7">
        <f t="shared" si="0"/>
        <v>0</v>
      </c>
      <c r="G18" s="1">
        <v>0</v>
      </c>
      <c r="H18" s="1">
        <v>0</v>
      </c>
      <c r="I18" s="7" t="str">
        <f t="shared" si="1"/>
        <v>0</v>
      </c>
      <c r="K18" s="1">
        <v>0</v>
      </c>
      <c r="L18" s="1">
        <v>0</v>
      </c>
      <c r="M18" s="7" t="str">
        <f t="shared" si="2"/>
        <v>0</v>
      </c>
      <c r="O18" s="1">
        <v>0</v>
      </c>
      <c r="P18" s="1">
        <v>5</v>
      </c>
      <c r="R18" s="1">
        <v>2</v>
      </c>
      <c r="T18" s="1">
        <v>1</v>
      </c>
      <c r="U18" s="1">
        <v>0</v>
      </c>
      <c r="V18" s="1">
        <v>0</v>
      </c>
      <c r="X18" s="1">
        <v>1</v>
      </c>
      <c r="Y18" s="1">
        <v>2</v>
      </c>
      <c r="Z18" s="1">
        <v>0</v>
      </c>
      <c r="AA18" s="1">
        <v>0</v>
      </c>
      <c r="AC18" s="1">
        <v>4</v>
      </c>
      <c r="AE18" s="1">
        <f t="shared" si="3"/>
        <v>0</v>
      </c>
      <c r="AG18" s="12">
        <f t="shared" si="4"/>
        <v>5</v>
      </c>
    </row>
    <row r="19" spans="1:33" ht="12.75">
      <c r="A19" s="1">
        <v>55</v>
      </c>
      <c r="B19" s="4" t="s">
        <v>75</v>
      </c>
      <c r="C19" s="1">
        <v>0</v>
      </c>
      <c r="D19" s="1">
        <v>0</v>
      </c>
      <c r="E19" s="7" t="str">
        <f t="shared" si="0"/>
        <v>0</v>
      </c>
      <c r="G19" s="1">
        <v>0</v>
      </c>
      <c r="H19" s="1">
        <v>0</v>
      </c>
      <c r="I19" s="7" t="str">
        <f t="shared" si="1"/>
        <v>0</v>
      </c>
      <c r="K19" s="1">
        <v>0</v>
      </c>
      <c r="L19" s="1">
        <v>0</v>
      </c>
      <c r="M19" s="7" t="str">
        <f t="shared" si="2"/>
        <v>0</v>
      </c>
      <c r="O19" s="1">
        <v>0</v>
      </c>
      <c r="P19" s="1">
        <v>0</v>
      </c>
      <c r="R19" s="1">
        <v>2</v>
      </c>
      <c r="T19" s="1">
        <v>0</v>
      </c>
      <c r="U19" s="1">
        <v>1</v>
      </c>
      <c r="V19" s="1">
        <v>2</v>
      </c>
      <c r="X19" s="1">
        <v>0</v>
      </c>
      <c r="Y19" s="1">
        <v>0</v>
      </c>
      <c r="Z19" s="1">
        <v>0</v>
      </c>
      <c r="AA19" s="1">
        <v>0</v>
      </c>
      <c r="AC19" s="1">
        <v>4</v>
      </c>
      <c r="AE19" s="1">
        <f t="shared" si="3"/>
        <v>0</v>
      </c>
      <c r="AG19" s="12">
        <f t="shared" si="4"/>
        <v>-5</v>
      </c>
    </row>
    <row r="20" spans="1:33" ht="12.75">
      <c r="A20" s="1"/>
      <c r="B20" s="1"/>
      <c r="C20" s="1">
        <v>0</v>
      </c>
      <c r="D20" s="1">
        <v>0</v>
      </c>
      <c r="E20" s="7" t="str">
        <f t="shared" si="0"/>
        <v>0</v>
      </c>
      <c r="G20" s="1">
        <v>0</v>
      </c>
      <c r="H20" s="1">
        <v>0</v>
      </c>
      <c r="I20" s="7" t="str">
        <f t="shared" si="1"/>
        <v>0</v>
      </c>
      <c r="K20" s="1">
        <v>0</v>
      </c>
      <c r="L20" s="1">
        <v>0</v>
      </c>
      <c r="M20" s="7" t="str">
        <f t="shared" si="2"/>
        <v>0</v>
      </c>
      <c r="O20" s="1">
        <v>0</v>
      </c>
      <c r="P20" s="1">
        <v>0</v>
      </c>
      <c r="R20" s="1">
        <v>0</v>
      </c>
      <c r="T20" s="1">
        <v>0</v>
      </c>
      <c r="U20" s="1">
        <v>0</v>
      </c>
      <c r="V20" s="1">
        <v>0</v>
      </c>
      <c r="X20" s="1">
        <v>0</v>
      </c>
      <c r="Y20" s="1">
        <v>0</v>
      </c>
      <c r="Z20" s="1">
        <v>0</v>
      </c>
      <c r="AA20" s="1">
        <v>0</v>
      </c>
      <c r="AC20" s="1">
        <v>0</v>
      </c>
      <c r="AE20" s="1">
        <f t="shared" si="3"/>
        <v>0</v>
      </c>
      <c r="AG20" s="12">
        <f t="shared" si="4"/>
        <v>0</v>
      </c>
    </row>
    <row r="21" spans="1:33" ht="12.75">
      <c r="A21" s="1"/>
      <c r="B21" s="1"/>
      <c r="C21" s="1">
        <v>0</v>
      </c>
      <c r="D21" s="1">
        <v>0</v>
      </c>
      <c r="E21" s="7" t="str">
        <f t="shared" si="0"/>
        <v>0</v>
      </c>
      <c r="G21" s="1">
        <v>0</v>
      </c>
      <c r="H21" s="1">
        <v>0</v>
      </c>
      <c r="I21" s="7" t="str">
        <f t="shared" si="1"/>
        <v>0</v>
      </c>
      <c r="K21" s="1">
        <v>0</v>
      </c>
      <c r="L21" s="1">
        <v>0</v>
      </c>
      <c r="M21" s="7" t="str">
        <f t="shared" si="2"/>
        <v>0</v>
      </c>
      <c r="O21" s="1">
        <v>0</v>
      </c>
      <c r="P21" s="1">
        <v>0</v>
      </c>
      <c r="R21" s="1">
        <v>0</v>
      </c>
      <c r="T21" s="1">
        <v>0</v>
      </c>
      <c r="U21" s="1">
        <v>0</v>
      </c>
      <c r="V21" s="1">
        <v>0</v>
      </c>
      <c r="X21" s="1">
        <v>0</v>
      </c>
      <c r="Y21" s="1">
        <v>0</v>
      </c>
      <c r="Z21" s="1">
        <v>0</v>
      </c>
      <c r="AA21" s="1">
        <v>0</v>
      </c>
      <c r="AC21" s="1">
        <v>0</v>
      </c>
      <c r="AE21" s="1">
        <f t="shared" si="3"/>
        <v>0</v>
      </c>
      <c r="AG21" s="12">
        <f t="shared" si="4"/>
        <v>0</v>
      </c>
    </row>
    <row r="22" spans="1:33" ht="12.75">
      <c r="A22" s="1"/>
      <c r="B22" s="1"/>
      <c r="C22" s="1"/>
      <c r="D22" s="1"/>
      <c r="E22" s="7" t="str">
        <f t="shared" si="0"/>
        <v>0</v>
      </c>
      <c r="G22" s="1"/>
      <c r="H22" s="1"/>
      <c r="I22" s="7" t="str">
        <f t="shared" si="1"/>
        <v>0</v>
      </c>
      <c r="K22" s="1"/>
      <c r="L22" s="1"/>
      <c r="M22" s="7" t="str">
        <f t="shared" si="2"/>
        <v>0</v>
      </c>
      <c r="O22" s="1"/>
      <c r="P22" s="1"/>
      <c r="R22" s="1"/>
      <c r="T22" s="1"/>
      <c r="U22" s="1"/>
      <c r="V22" s="1"/>
      <c r="X22" s="1"/>
      <c r="Y22" s="1"/>
      <c r="Z22" s="1"/>
      <c r="AA22" s="1"/>
      <c r="AC22" s="1"/>
      <c r="AE22" s="1">
        <f t="shared" si="3"/>
        <v>0</v>
      </c>
      <c r="AG22" s="12">
        <f t="shared" si="4"/>
        <v>0</v>
      </c>
    </row>
    <row r="23" spans="1:33" ht="12.75">
      <c r="A23" s="1"/>
      <c r="B23" s="1"/>
      <c r="C23" s="1"/>
      <c r="D23" s="1"/>
      <c r="E23" s="7"/>
      <c r="G23" s="1"/>
      <c r="H23" s="1"/>
      <c r="I23" s="7"/>
      <c r="K23" s="1"/>
      <c r="L23" s="1"/>
      <c r="M23" s="7"/>
      <c r="O23" s="1"/>
      <c r="P23" s="1"/>
      <c r="R23" s="1"/>
      <c r="T23" s="1"/>
      <c r="U23" s="1"/>
      <c r="V23" s="1"/>
      <c r="X23" s="1"/>
      <c r="Y23" s="1"/>
      <c r="Z23" s="1"/>
      <c r="AA23" s="1"/>
      <c r="AC23" s="1"/>
      <c r="AE23" s="1"/>
      <c r="AG23" s="12"/>
    </row>
    <row r="24" spans="1:33" ht="12.75">
      <c r="A24" s="1"/>
      <c r="B24" s="1"/>
      <c r="C24" s="1"/>
      <c r="D24" s="1"/>
      <c r="E24" s="7"/>
      <c r="G24" s="1"/>
      <c r="H24" s="1"/>
      <c r="I24" s="7"/>
      <c r="K24" s="1"/>
      <c r="L24" s="1"/>
      <c r="M24" s="7"/>
      <c r="O24" s="1"/>
      <c r="P24" s="1"/>
      <c r="R24" s="1"/>
      <c r="T24" s="1"/>
      <c r="U24" s="1"/>
      <c r="V24" s="1"/>
      <c r="X24" s="1"/>
      <c r="Y24" s="1"/>
      <c r="Z24" s="1"/>
      <c r="AA24" s="1"/>
      <c r="AC24" s="1"/>
      <c r="AE24" s="1"/>
      <c r="AG24" s="12"/>
    </row>
    <row r="25" spans="1:33" ht="12.75">
      <c r="A25" s="1"/>
      <c r="B25" s="1"/>
      <c r="C25" s="1"/>
      <c r="D25" s="1"/>
      <c r="E25" s="7"/>
      <c r="G25" s="1"/>
      <c r="H25" s="1"/>
      <c r="I25" s="7"/>
      <c r="K25" s="1"/>
      <c r="L25" s="1"/>
      <c r="M25" s="7"/>
      <c r="O25" s="1"/>
      <c r="P25" s="1"/>
      <c r="R25" s="1"/>
      <c r="T25" s="1"/>
      <c r="U25" s="1"/>
      <c r="V25" s="1"/>
      <c r="X25" s="1"/>
      <c r="Y25" s="1"/>
      <c r="Z25" s="1"/>
      <c r="AA25" s="1"/>
      <c r="AC25" s="1"/>
      <c r="AE25" s="1"/>
      <c r="AG25" s="12"/>
    </row>
    <row r="26" spans="1:33" ht="12.75">
      <c r="A26" s="28" t="s">
        <v>7</v>
      </c>
      <c r="B26" s="29"/>
      <c r="C26" s="1"/>
      <c r="D26" s="1"/>
      <c r="E26" s="7"/>
      <c r="G26" s="1"/>
      <c r="H26" s="1"/>
      <c r="I26" s="7"/>
      <c r="K26" s="1"/>
      <c r="L26" s="1"/>
      <c r="M26" s="7"/>
      <c r="O26" s="1"/>
      <c r="P26" s="1"/>
      <c r="R26" s="1"/>
      <c r="T26" s="1"/>
      <c r="U26" s="1"/>
      <c r="V26" s="1"/>
      <c r="X26" s="1"/>
      <c r="Y26" s="1"/>
      <c r="Z26" s="1"/>
      <c r="AA26" s="1"/>
      <c r="AC26" s="1"/>
      <c r="AE26" s="1"/>
      <c r="AG26" s="12"/>
    </row>
    <row r="27" spans="1:33" ht="12.75">
      <c r="A27" s="28" t="s">
        <v>43</v>
      </c>
      <c r="B27" s="29"/>
      <c r="C27" s="1">
        <f>SUM(C9:C24)</f>
        <v>1</v>
      </c>
      <c r="D27" s="1">
        <f>SUM(D9:D24)</f>
        <v>13</v>
      </c>
      <c r="E27" s="7">
        <f t="shared" si="0"/>
        <v>0.07692307692307693</v>
      </c>
      <c r="G27" s="1">
        <f>SUM(G9:G24)</f>
        <v>13</v>
      </c>
      <c r="H27" s="1">
        <f>SUM(H9:H24)</f>
        <v>32</v>
      </c>
      <c r="I27" s="7">
        <f>IF(H27=0,"0",G27/H27)</f>
        <v>0.40625</v>
      </c>
      <c r="K27" s="1">
        <f>SUM(K9:K24)</f>
        <v>9</v>
      </c>
      <c r="L27" s="1">
        <f>SUM(L9:L24)</f>
        <v>20</v>
      </c>
      <c r="M27" s="7">
        <f t="shared" si="2"/>
        <v>0.45</v>
      </c>
      <c r="O27" s="1">
        <f>SUM(O9:O24)</f>
        <v>12</v>
      </c>
      <c r="P27" s="1">
        <f>SUM(P9:P24)</f>
        <v>22</v>
      </c>
      <c r="R27" s="1">
        <f>SUM(R9:R24)</f>
        <v>18</v>
      </c>
      <c r="T27" s="1">
        <f>SUM(T9:T24)</f>
        <v>9</v>
      </c>
      <c r="U27" s="1">
        <f>SUM(U9:U24)</f>
        <v>4</v>
      </c>
      <c r="V27" s="1">
        <f>SUM(V9:V24)</f>
        <v>5</v>
      </c>
      <c r="X27" s="1">
        <f>SUM(X9:X24)</f>
        <v>6</v>
      </c>
      <c r="Y27" s="1">
        <f>SUM(Y9:Y24)</f>
        <v>9</v>
      </c>
      <c r="Z27" s="1">
        <f>SUM(Z9:Z24)</f>
        <v>1</v>
      </c>
      <c r="AA27" s="1">
        <f>SUM(AA9:AA24)</f>
        <v>0</v>
      </c>
      <c r="AC27" s="1"/>
      <c r="AE27" s="1">
        <f t="shared" si="3"/>
        <v>38</v>
      </c>
      <c r="AG27" s="12">
        <f t="shared" si="4"/>
        <v>28</v>
      </c>
    </row>
    <row r="28" spans="1:33" ht="12.75">
      <c r="A28" s="28" t="str">
        <f>C3</f>
        <v>Elgin </v>
      </c>
      <c r="B28" s="29"/>
      <c r="C28" s="1">
        <v>3</v>
      </c>
      <c r="D28" s="1">
        <v>11</v>
      </c>
      <c r="E28" s="7">
        <f t="shared" si="0"/>
        <v>0.2727272727272727</v>
      </c>
      <c r="G28" s="1">
        <v>22</v>
      </c>
      <c r="H28" s="1">
        <v>40</v>
      </c>
      <c r="I28" s="7">
        <f t="shared" si="1"/>
        <v>0.55</v>
      </c>
      <c r="K28" s="1">
        <v>10</v>
      </c>
      <c r="L28" s="1">
        <v>13</v>
      </c>
      <c r="M28" s="7">
        <f t="shared" si="2"/>
        <v>0.7692307692307693</v>
      </c>
      <c r="O28" s="1">
        <v>10</v>
      </c>
      <c r="P28" s="1">
        <v>25</v>
      </c>
      <c r="R28" s="1">
        <v>17</v>
      </c>
      <c r="T28" s="1">
        <v>6</v>
      </c>
      <c r="U28" s="1">
        <v>0</v>
      </c>
      <c r="V28" s="1">
        <v>0</v>
      </c>
      <c r="X28" s="1">
        <v>14</v>
      </c>
      <c r="Y28" s="1">
        <v>8</v>
      </c>
      <c r="Z28" s="1">
        <v>2</v>
      </c>
      <c r="AA28" s="1">
        <v>0</v>
      </c>
      <c r="AC28" s="1"/>
      <c r="AE28" s="1">
        <v>63</v>
      </c>
      <c r="AG28" s="12">
        <f t="shared" si="4"/>
        <v>94</v>
      </c>
    </row>
  </sheetData>
  <sheetProtection/>
  <mergeCells count="19">
    <mergeCell ref="H1:V1"/>
    <mergeCell ref="A28:B28"/>
    <mergeCell ref="G7:I7"/>
    <mergeCell ref="K7:M7"/>
    <mergeCell ref="O7:P7"/>
    <mergeCell ref="A7:B7"/>
    <mergeCell ref="C7:E7"/>
    <mergeCell ref="A26:B26"/>
    <mergeCell ref="A27:B27"/>
    <mergeCell ref="C3:G3"/>
    <mergeCell ref="R7:R8"/>
    <mergeCell ref="T7:V7"/>
    <mergeCell ref="X7:AA7"/>
    <mergeCell ref="AB2:AG2"/>
    <mergeCell ref="X4:AA4"/>
    <mergeCell ref="X5:AA5"/>
    <mergeCell ref="AE7:AE8"/>
    <mergeCell ref="AG7:AG8"/>
    <mergeCell ref="AC7:AC8"/>
  </mergeCells>
  <printOptions/>
  <pageMargins left="0.25" right="0.25" top="1" bottom="0.25" header="0.5" footer="0.5"/>
  <pageSetup fitToHeight="1" fitToWidth="1" orientation="landscape" scale="97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8"/>
  <sheetViews>
    <sheetView workbookViewId="0" topLeftCell="A1">
      <selection activeCell="AC21" sqref="AC21"/>
    </sheetView>
  </sheetViews>
  <sheetFormatPr defaultColWidth="11.00390625" defaultRowHeight="12.75"/>
  <cols>
    <col min="1" max="1" width="2.75390625" style="0" customWidth="1"/>
    <col min="2" max="2" width="16.75390625" style="0" customWidth="1"/>
    <col min="3" max="4" width="4.00390625" style="0" customWidth="1"/>
    <col min="5" max="5" width="4.625" style="0" customWidth="1"/>
    <col min="6" max="6" width="0.875" style="0" customWidth="1"/>
    <col min="7" max="7" width="4.125" style="0" customWidth="1"/>
    <col min="8" max="8" width="4.75390625" style="0" customWidth="1"/>
    <col min="9" max="9" width="4.625" style="0" customWidth="1"/>
    <col min="10" max="10" width="0.875" style="0" customWidth="1"/>
    <col min="11" max="11" width="4.375" style="0" customWidth="1"/>
    <col min="12" max="12" width="4.25390625" style="0" customWidth="1"/>
    <col min="13" max="13" width="4.625" style="0" customWidth="1"/>
    <col min="14" max="14" width="0.875" style="0" customWidth="1"/>
    <col min="15" max="15" width="3.75390625" style="0" customWidth="1"/>
    <col min="16" max="16" width="3.875" style="0" customWidth="1"/>
    <col min="17" max="17" width="0.875" style="0" customWidth="1"/>
    <col min="18" max="18" width="4.00390625" style="0" customWidth="1"/>
    <col min="19" max="19" width="0.875" style="0" customWidth="1"/>
    <col min="20" max="20" width="3.875" style="0" customWidth="1"/>
    <col min="21" max="21" width="3.75390625" style="0" customWidth="1"/>
    <col min="22" max="22" width="3.875" style="0" customWidth="1"/>
    <col min="23" max="23" width="0.875" style="0" customWidth="1"/>
    <col min="24" max="24" width="3.75390625" style="0" customWidth="1"/>
    <col min="25" max="25" width="4.25390625" style="0" customWidth="1"/>
    <col min="26" max="26" width="4.125" style="0" customWidth="1"/>
    <col min="27" max="27" width="2.75390625" style="0" customWidth="1"/>
    <col min="28" max="29" width="4.125" style="0" customWidth="1"/>
    <col min="30" max="30" width="3.75390625" style="0" customWidth="1"/>
    <col min="31" max="31" width="5.125" style="0" customWidth="1"/>
    <col min="32" max="32" width="3.00390625" style="0" customWidth="1"/>
    <col min="33" max="33" width="4.875" style="0" customWidth="1"/>
  </cols>
  <sheetData>
    <row r="1" spans="8:22" ht="12.75">
      <c r="H1" s="26" t="s">
        <v>64</v>
      </c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2:33" ht="12.75">
      <c r="B2" t="s">
        <v>24</v>
      </c>
      <c r="H2" t="s">
        <v>78</v>
      </c>
      <c r="I2" t="s">
        <v>94</v>
      </c>
      <c r="AB2" s="34" t="s">
        <v>29</v>
      </c>
      <c r="AC2" s="32"/>
      <c r="AD2" s="32"/>
      <c r="AE2" s="32"/>
      <c r="AF2" s="32"/>
      <c r="AG2" s="29"/>
    </row>
    <row r="3" spans="2:33" ht="12.75">
      <c r="B3" t="s">
        <v>25</v>
      </c>
      <c r="C3" s="33" t="s">
        <v>32</v>
      </c>
      <c r="D3" s="33"/>
      <c r="E3" s="33"/>
      <c r="F3" s="33"/>
      <c r="G3" s="33"/>
      <c r="I3" t="s">
        <v>95</v>
      </c>
      <c r="AB3" s="1">
        <v>1</v>
      </c>
      <c r="AC3" s="1">
        <v>2</v>
      </c>
      <c r="AD3" s="1">
        <v>3</v>
      </c>
      <c r="AE3" s="1">
        <v>4</v>
      </c>
      <c r="AF3" s="1" t="s">
        <v>27</v>
      </c>
      <c r="AG3" s="4" t="s">
        <v>28</v>
      </c>
    </row>
    <row r="4" spans="2:33" ht="12.75">
      <c r="B4" t="s">
        <v>26</v>
      </c>
      <c r="C4" s="5">
        <f>'Winside '!C5+'Humphrey HF'!C5+Wausa!C5+'Elgin '!C5+Osmond!C5+'Madison '!C5+'Laurel '!C5+HTR1Randolph!C5+HTR2Winside!C5+Orchard!C5+Neligh!C5+Stanton!C5+Bloomfield!C5+Westholt!C5+'Hartington Pub'!C5+Randolph!C5+'L&amp;C R1. Wynot'!C5+'L&amp;CR2Allen'!C5+'L&amp;C Tourny R.3'!C5+'O''Neil'!C5+Creighton!C5+'Subdistricts-EHPHHS'!C5+'Sub1 Neligh-Oak.'!C5+'-Dist 2'!C5+'Districts 3'!C5+'Elkhorn Valley'!C5+'-State 1st'!C5+'State Semis'!C5+'State Finals'!C5</f>
        <v>5</v>
      </c>
      <c r="D4" s="3" t="s">
        <v>30</v>
      </c>
      <c r="E4" s="5">
        <f>'Winside '!E5+'Humphrey HF'!E5+Wausa!E5+'Elgin '!E5+Osmond!E5+'Madison '!E5+'Laurel '!E5+HTR1Randolph!E5+HTR2Winside!E5+Orchard!E5+Neligh!E5+Stanton!E5+Bloomfield!E5+Westholt!E5+'Hartington Pub'!E5+Randolph!E5+'L&amp;C R1. Wynot'!E5+'L&amp;CR2Allen'!E5+'L&amp;C Tourny R.3'!E5+'O''Neil'!E5+Creighton!E5+'Subdistricts-EHPHHS'!E5+'Sub1 Neligh-Oak.'!E5+'-Dist 2'!E5+'Districts 3'!E5+'Elkhorn Valley'!E5+'-State 1st'!E5+'State Semis'!E5+'State Finals'!E5</f>
        <v>18</v>
      </c>
      <c r="F4" t="s">
        <v>31</v>
      </c>
      <c r="X4" s="35" t="s">
        <v>43</v>
      </c>
      <c r="Y4" s="35"/>
      <c r="Z4" s="35"/>
      <c r="AA4" s="36"/>
      <c r="AB4" s="10">
        <f>'Winside '!AB4+Wausa!AB4+'Elgin '!AB4+Osmond!AB4+'Madison '!AB4+'Laurel '!AB4+HTR1Randolph!AB4+HTR2Winside!AB4+Orchard!AB4+Neligh!AB4+Stanton!AB4+Bloomfield!AB4+Westholt!AB4+'Humphrey HF'!AB4+'Hartington Pub'!AB4+Randolph!AB4+'L&amp;C R1. Wynot'!AB4+'L&amp;CR2Allen'!AB4+'L&amp;C Tourny R.3'!AB4+'O''Neil'!AB4+Creighton!AB4+'Subdistricts-EHPHHS'!AB4+'Sub1 Neligh-Oak.'!AB4+'-Dist 2'!AB4+'Districts 3'!AB4+'Elkhorn Valley'!AB4+'-State 1st'!AB4+'State Semis'!AB4+'State Finals'!AB4</f>
        <v>232</v>
      </c>
      <c r="AC4" s="10">
        <f>'Winside '!AC4+Wausa!AC4+'Elgin '!AC4+Osmond!AC4+'Madison '!AC4+'Laurel '!AC4+HTR1Randolph!AC4+HTR2Winside!AC4+Orchard!AC4+Neligh!AC4+Stanton!AC4+Bloomfield!AC4+Westholt!AC4+'Humphrey HF'!AC4+'Hartington Pub'!AC4+Randolph!AC4+'L&amp;C R1. Wynot'!AC4+'L&amp;CR2Allen'!AC4+'L&amp;C Tourny R.3'!AC4+'O''Neil'!AC4+Creighton!AC4+'Subdistricts-EHPHHS'!AC4+'Sub1 Neligh-Oak.'!AC4+'-Dist 2'!AC4+'Districts 3'!AC4+'Elkhorn Valley'!AC4+'-State 1st'!AC4+'State Semis'!AC4+'State Finals'!AC4</f>
        <v>236</v>
      </c>
      <c r="AD4" s="10">
        <f>'Winside '!AD4+Wausa!AD4+'Elgin '!AD4+Osmond!AD4+'Madison '!AD4+'Laurel '!AD4+HTR1Randolph!AD4+HTR2Winside!AD4+Orchard!AD4+Neligh!AD4+Stanton!AD4+Bloomfield!AD4+Westholt!AD4+'Humphrey HF'!AD4+'Hartington Pub'!AD4+Randolph!AD4+'L&amp;C R1. Wynot'!AD4+'L&amp;CR2Allen'!AD4+'L&amp;C Tourny R.3'!AD4+'O''Neil'!AD4+Creighton!AD4+'Subdistricts-EHPHHS'!AD4+'Sub1 Neligh-Oak.'!AD4+'-Dist 2'!AD4+'Districts 3'!AD4+'Elkhorn Valley'!AD4+'-State 1st'!AD4+'State Semis'!AD4+'State Finals'!AD4</f>
        <v>238</v>
      </c>
      <c r="AE4" s="10">
        <f>'Winside '!AE4+Wausa!AE4+'Elgin '!AE4+Osmond!AE4+'Madison '!AE4+'Laurel '!AE4+HTR1Randolph!AE4+HTR2Winside!AE4+Orchard!AE4+Neligh!AE4+Stanton!AE4+Bloomfield!AE4+Westholt!AE4+'Humphrey HF'!AE4+'Hartington Pub'!AE4+Randolph!AE4+'L&amp;C R1. Wynot'!AE4+'L&amp;CR2Allen'!AE4+'L&amp;C Tourny R.3'!AE4+'O''Neil'!AE4+Creighton!AE4+'Subdistricts-EHPHHS'!AE4+'Sub1 Neligh-Oak.'!AE4+'-Dist 2'!AE4+'Districts 3'!AE4+'Elkhorn Valley'!AE4+'-State 1st'!AE4+'State Semis'!AE4+'State Finals'!AE4</f>
        <v>260</v>
      </c>
      <c r="AF4" s="10">
        <f>'Winside '!AF4+Wausa!AF4+'Elgin '!AF4+Osmond!AF4+'Madison '!AF4+'Laurel '!AF4+HTR1Randolph!AF4+HTR2Winside!AF4+Orchard!AF4+Neligh!AF4+Stanton!AF4+Bloomfield!AF4+Westholt!AF4+'Humphrey HF'!AF4+'Hartington Pub'!AF4+Randolph!AF4+'L&amp;C R1. Wynot'!AF4+'L&amp;CR2Allen'!AF4+'L&amp;C Tourny R.3'!AF4+'O''Neil'!AF4+Creighton!AF4+'Subdistricts-EHPHHS'!AF4+'Sub1 Neligh-Oak.'!AF4+'-Dist 2'!AF4+'Districts 3'!AF4+'Elkhorn Valley'!AF4+'-State 1st'!AF4+'State Semis'!AF4+'State Finals'!AF4</f>
        <v>8</v>
      </c>
      <c r="AG4" s="10">
        <f>SUM(AB4:AF4)</f>
        <v>974</v>
      </c>
    </row>
    <row r="5" spans="24:33" ht="12.75">
      <c r="X5" s="35" t="s">
        <v>32</v>
      </c>
      <c r="Y5" s="35"/>
      <c r="Z5" s="35"/>
      <c r="AA5" s="36"/>
      <c r="AB5" s="10">
        <f>'Winside '!AB5+Wausa!AB5+'Elgin '!AB5+Osmond!AB5+'Madison '!AB5+'Laurel '!AB5+HTR1Randolph!AB5+HTR2Winside!AB5+Orchard!AB5+Neligh!AB5+Stanton!AB5+Bloomfield!AB5+Westholt!AB5+'Humphrey HF'!AB5+'Hartington Pub'!AB5+Randolph!AB5+'L&amp;C R1. Wynot'!AB5+'L&amp;CR2Allen'!AB5+'L&amp;C Tourny R.3'!AB5+'O''Neil'!AB5+Creighton!AB5+'Subdistricts-EHPHHS'!AB5+'Sub1 Neligh-Oak.'!AB5+'-Dist 2'!AB5+'Districts 3'!AB5+'Elkhorn Valley'!AB5+'-State 1st'!AB5+'State Semis'!AB5+'State Finals'!AB5</f>
        <v>350</v>
      </c>
      <c r="AC5" s="10">
        <f>'Winside '!AC5+Wausa!AC5+'Elgin '!AC5+Osmond!AC5+'Madison '!AC5+'Laurel '!AC5+HTR1Randolph!AC5+HTR2Winside!AC5+Orchard!AC5+Neligh!AC5+Stanton!AC5+Bloomfield!AC5+Westholt!AC5+'Humphrey HF'!AC5+'Hartington Pub'!AC5+Randolph!AC5+'L&amp;C R1. Wynot'!AC5+'L&amp;CR2Allen'!AC5+'L&amp;C Tourny R.3'!AC5+'O''Neil'!AC5+Creighton!AC5+'Subdistricts-EHPHHS'!AC5+'Sub1 Neligh-Oak.'!AC5+'-Dist 2'!AC5+'Districts 3'!AC5+'Elkhorn Valley'!AC5+'-State 1st'!AC5+'State Semis'!AC5+'State Finals'!AC5</f>
        <v>270</v>
      </c>
      <c r="AD5" s="10">
        <f>'Winside '!AD5+Wausa!AD5+'Elgin '!AD5+Osmond!AD5+'Madison '!AD5+'Laurel '!AD5+HTR1Randolph!AD5+HTR2Winside!AD5+Orchard!AD5+Neligh!AD5+Stanton!AD5+Bloomfield!AD5+Westholt!AD5+'Humphrey HF'!AD5+'Hartington Pub'!AD5+Randolph!AD5+'L&amp;C R1. Wynot'!AD5+'L&amp;CR2Allen'!AD5+'L&amp;C Tourny R.3'!AD5+'O''Neil'!AD5+Creighton!AD5+'Subdistricts-EHPHHS'!AD5+'Sub1 Neligh-Oak.'!AD5+'-Dist 2'!AD5+'Districts 3'!AD5+'Elkhorn Valley'!AD5+'-State 1st'!AD5+'State Semis'!AD5+'State Finals'!AD5</f>
        <v>301</v>
      </c>
      <c r="AE5" s="10">
        <f>'Winside '!AE5+Wausa!AE5+'Elgin '!AE5+Osmond!AE5+'Madison '!AE5+'Laurel '!AE5+HTR1Randolph!AE5+HTR2Winside!AE5+Orchard!AE5+Neligh!AE5+Stanton!AE5+Bloomfield!AE5+Westholt!AE5+'Humphrey HF'!AE5+'Hartington Pub'!AE5+Randolph!AE5+'L&amp;C R1. Wynot'!AE5+'L&amp;CR2Allen'!AE5+'L&amp;C Tourny R.3'!AE5+'O''Neil'!AE5+Creighton!AE5+'Subdistricts-EHPHHS'!AE5+'Sub1 Neligh-Oak.'!AE5+'-Dist 2'!AE5+'Districts 3'!AE5+'Elkhorn Valley'!AE5+'-State 1st'!AE5+'State Semis'!AE5+'State Finals'!AE5</f>
        <v>298</v>
      </c>
      <c r="AF5" s="10">
        <f>'Winside '!AF5+Wausa!AF5+'Elgin '!AF5+Osmond!AF5+'Madison '!AF5+'Laurel '!AF5+HTR1Randolph!AF5+HTR2Winside!AF5+Orchard!AF5+Neligh!AF5+Stanton!AF5+Bloomfield!AF5+Westholt!AF5+'Humphrey HF'!AF5+'Hartington Pub'!AF5+Randolph!AF5+'L&amp;C R1. Wynot'!AF5+'L&amp;CR2Allen'!AF5+'L&amp;C Tourny R.3'!AF5+'O''Neil'!AF5+Creighton!AF5+'Subdistricts-EHPHHS'!AF5+'Sub1 Neligh-Oak.'!AF5+'-Dist 2'!AF5+'Districts 3'!AF5+'Elkhorn Valley'!AF5+'-State 1st'!AF5+'State Semis'!AF5+'State Finals'!AF5</f>
        <v>10</v>
      </c>
      <c r="AG5" s="10">
        <f>SUM(AB5:AF5)</f>
        <v>1229</v>
      </c>
    </row>
    <row r="7" spans="1:33" ht="12.75">
      <c r="A7" s="28" t="s">
        <v>0</v>
      </c>
      <c r="B7" s="29"/>
      <c r="C7" s="28" t="s">
        <v>1</v>
      </c>
      <c r="D7" s="32"/>
      <c r="E7" s="29"/>
      <c r="G7" s="30" t="s">
        <v>8</v>
      </c>
      <c r="H7" s="30"/>
      <c r="I7" s="30"/>
      <c r="K7" s="31" t="s">
        <v>14</v>
      </c>
      <c r="L7" s="30"/>
      <c r="M7" s="30"/>
      <c r="O7" s="30" t="s">
        <v>9</v>
      </c>
      <c r="P7" s="30"/>
      <c r="R7" s="30" t="s">
        <v>12</v>
      </c>
      <c r="T7" s="31" t="s">
        <v>13</v>
      </c>
      <c r="U7" s="31"/>
      <c r="V7" s="31"/>
      <c r="X7" s="30" t="s">
        <v>17</v>
      </c>
      <c r="Y7" s="30"/>
      <c r="Z7" s="30"/>
      <c r="AA7" s="30"/>
      <c r="AC7" s="30" t="s">
        <v>21</v>
      </c>
      <c r="AE7" s="30" t="s">
        <v>22</v>
      </c>
      <c r="AG7" s="30" t="s">
        <v>23</v>
      </c>
    </row>
    <row r="8" spans="1:33" ht="12.75">
      <c r="A8" s="2" t="s">
        <v>6</v>
      </c>
      <c r="B8" s="2" t="s">
        <v>5</v>
      </c>
      <c r="C8" s="2" t="s">
        <v>2</v>
      </c>
      <c r="D8" s="2" t="s">
        <v>3</v>
      </c>
      <c r="E8" s="2" t="s">
        <v>4</v>
      </c>
      <c r="G8" s="2" t="s">
        <v>2</v>
      </c>
      <c r="H8" s="2" t="s">
        <v>3</v>
      </c>
      <c r="I8" s="2" t="s">
        <v>4</v>
      </c>
      <c r="K8" s="2" t="s">
        <v>2</v>
      </c>
      <c r="L8" s="2" t="s">
        <v>3</v>
      </c>
      <c r="M8" s="2" t="s">
        <v>4</v>
      </c>
      <c r="O8" s="2" t="s">
        <v>10</v>
      </c>
      <c r="P8" s="2" t="s">
        <v>11</v>
      </c>
      <c r="R8" s="30"/>
      <c r="T8" s="2" t="s">
        <v>15</v>
      </c>
      <c r="U8" s="2" t="s">
        <v>16</v>
      </c>
      <c r="V8" s="2" t="s">
        <v>12</v>
      </c>
      <c r="X8" s="2" t="s">
        <v>3</v>
      </c>
      <c r="Y8" s="2" t="s">
        <v>18</v>
      </c>
      <c r="Z8" s="2" t="s">
        <v>19</v>
      </c>
      <c r="AA8" s="2" t="s">
        <v>20</v>
      </c>
      <c r="AC8" s="30"/>
      <c r="AE8" s="30"/>
      <c r="AG8" s="30"/>
    </row>
    <row r="9" spans="1:33" ht="12.75">
      <c r="A9" s="1">
        <v>11</v>
      </c>
      <c r="B9" s="1" t="s">
        <v>66</v>
      </c>
      <c r="C9" s="10">
        <f>'Winside '!C9+Wausa!C9+'Elgin '!C9+Osmond!C9+'Madison '!C9+'Laurel '!C9+HTR1Randolph!C9+HTR2Winside!C9+Orchard!C9+Neligh!C9+Stanton!C9+Bloomfield!C9+Westholt!C9+'Humphrey HF'!C9+'Hartington Pub'!C9+Randolph!C9+'L&amp;C R1. Wynot'!C9+'L&amp;CR2Allen'!C9+'L&amp;C Tourny R.3'!C9+'O''Neil'!C9+Creighton!C9+'Subdistricts-EHPHHS'!C9+'Sub1 Neligh-Oak.'!C9+'-Dist 2'!C9+'Districts 3'!C9+'Elkhorn Valley'!C9+'-State 1st'!C9+'State Semis'!C9+'State Finals'!C9</f>
        <v>32</v>
      </c>
      <c r="D9" s="10">
        <f>'Winside '!D9+Wausa!D9+'Elgin '!D9+Osmond!D9+'Madison '!D9+'Laurel '!D9+HTR1Randolph!D9+HTR2Winside!D9+Orchard!D9+Neligh!D9+Stanton!D9+Bloomfield!D9+Westholt!D9+'Humphrey HF'!D9+'Hartington Pub'!D9+Randolph!D9+'L&amp;C R1. Wynot'!D9+'L&amp;CR2Allen'!D9+'L&amp;C Tourny R.3'!D9+'O''Neil'!D9+Creighton!D9+'Subdistricts-EHPHHS'!D9+'Sub1 Neligh-Oak.'!D9+'-Dist 2'!D9+'Districts 3'!D9+'Elkhorn Valley'!D9+'-State 1st'!D9+'State Semis'!D9+'State Finals'!D9</f>
        <v>105</v>
      </c>
      <c r="E9" s="14">
        <f>IF(D9=0,"0",(C9/D9))</f>
        <v>0.3047619047619048</v>
      </c>
      <c r="F9" s="15"/>
      <c r="G9" s="10">
        <f>'Winside '!G9+Wausa!G9+'Elgin '!G9+Osmond!G9+'Madison '!G9+'Laurel '!G9+HTR1Randolph!G9+HTR2Winside!G9+Orchard!G9+Neligh!G9+Stanton!G9+Bloomfield!G9+Westholt!G9+'Humphrey HF'!G9+'Hartington Pub'!G9+Randolph!G9+'L&amp;C R1. Wynot'!G9+'L&amp;CR2Allen'!G9+'L&amp;C Tourny R.3'!G9+'O''Neil'!G9+Creighton!G9+'Subdistricts-EHPHHS'!G9+'Sub1 Neligh-Oak.'!G9+'-Dist 2'!G9+'Districts 3'!G9+'Elkhorn Valley'!G9+'-State 1st'!G9+'State Semis'!G9+'State Finals'!G9</f>
        <v>39</v>
      </c>
      <c r="H9" s="10">
        <f>'Winside '!H9+Wausa!H9+'Elgin '!H9+Osmond!H9+'Madison '!H9+'Laurel '!H9+HTR1Randolph!H9+HTR2Winside!H9+Orchard!H9+Neligh!H9+Stanton!H9+Bloomfield!H9+Westholt!H9+'Humphrey HF'!H9+'Hartington Pub'!H9+Randolph!H9+'L&amp;C R1. Wynot'!H9+'L&amp;CR2Allen'!H9+'L&amp;C Tourny R.3'!H9+'O''Neil'!H9+Creighton!H9+'Subdistricts-EHPHHS'!H9+'Sub1 Neligh-Oak.'!H9+'-Dist 2'!H9+'Districts 3'!H9+'Elkhorn Valley'!H9+'-State 1st'!H9+'State Semis'!H9+'State Finals'!H9</f>
        <v>93</v>
      </c>
      <c r="I9" s="14">
        <f>IF(H9=0,"0",G9/H9)</f>
        <v>0.41935483870967744</v>
      </c>
      <c r="J9" s="15"/>
      <c r="K9" s="10">
        <f>'Winside '!K9+Wausa!K9+'Elgin '!K9+Osmond!K9+'Madison '!K9+'Laurel '!K9+HTR1Randolph!K9+HTR2Winside!K9+Orchard!K9+Neligh!K9+Stanton!K9+Bloomfield!K9+Westholt!K9+'Humphrey HF'!K9+'Hartington Pub'!K9+Randolph!K9+'L&amp;C R1. Wynot'!K9+'L&amp;CR2Allen'!K9+'L&amp;C Tourny R.3'!K9+'O''Neil'!K9+Creighton!K9+'Subdistricts-EHPHHS'!K9+'Sub1 Neligh-Oak.'!K9+'-Dist 2'!K9+'Districts 3'!K9+'Elkhorn Valley'!K9+'-State 1st'!K9+'State Semis'!K9+'State Finals'!K9</f>
        <v>43</v>
      </c>
      <c r="L9" s="10">
        <f>'Winside '!L9+Wausa!L9+'Elgin '!L9+Osmond!L9+'Madison '!L9+'Laurel '!L9+HTR1Randolph!L9+HTR2Winside!L9+Orchard!L9+Neligh!L9+Stanton!L9+Bloomfield!L9+Westholt!L9+'Humphrey HF'!L9+'Hartington Pub'!L9+Randolph!L9+'L&amp;C R1. Wynot'!L9+'L&amp;CR2Allen'!L9+'L&amp;C Tourny R.3'!L9+'O''Neil'!L9+Creighton!L9+'Subdistricts-EHPHHS'!L9+'Sub1 Neligh-Oak.'!L9+'-Dist 2'!L9+'Districts 3'!L9+'Elkhorn Valley'!L9+'-State 1st'!L9+'State Semis'!L9+'State Finals'!L9</f>
        <v>59</v>
      </c>
      <c r="M9" s="14">
        <f>IF(L9=0,"0",K9/L9)</f>
        <v>0.7288135593220338</v>
      </c>
      <c r="N9" s="15"/>
      <c r="O9" s="10">
        <f>'Winside '!O9+Wausa!O9+'Elgin '!O9+Osmond!O9+'Madison '!O9+'Laurel '!O9+HTR1Randolph!O9+HTR2Winside!O9+Orchard!O9+Neligh!O9+Stanton!O9+Bloomfield!O9+Westholt!O9+'Humphrey HF'!O9+'Hartington Pub'!O9+Randolph!O9+'L&amp;C R1. Wynot'!O9+'L&amp;CR2Allen'!O9+'L&amp;C Tourny R.3'!O9+'O''Neil'!O9+Creighton!O9+'Subdistricts-EHPHHS'!O9+'Sub1 Neligh-Oak.'!O9+'-Dist 2'!O9+'Districts 3'!O9+'Elkhorn Valley'!O9+'-State 1st'!O9+'State Semis'!O9+'State Finals'!O9</f>
        <v>17</v>
      </c>
      <c r="P9" s="10">
        <f>'Winside '!P9+Wausa!P9+'Elgin '!P9+Osmond!P9+'Madison '!P9+'Laurel '!P9+HTR1Randolph!P9+HTR2Winside!P9+Orchard!P9+Neligh!P9+Stanton!P9+Bloomfield!P9+Westholt!P9+'Humphrey HF'!P9+'Hartington Pub'!P9+Randolph!P9+'L&amp;C R1. Wynot'!P9+'L&amp;CR2Allen'!P9+'L&amp;C Tourny R.3'!P9+'O''Neil'!P9+Creighton!P9+'Subdistricts-EHPHHS'!P9+'Sub1 Neligh-Oak.'!P9+'-Dist 2'!P9+'Districts 3'!P9+'Elkhorn Valley'!P9+'-State 1st'!P9+'State Semis'!P9+'State Finals'!P9</f>
        <v>52</v>
      </c>
      <c r="Q9" s="15"/>
      <c r="R9" s="10">
        <f>'Winside '!R9+Wausa!R9+'Elgin '!R9+Osmond!R9+'Madison '!R9+'Laurel '!R9+HTR1Randolph!R9+HTR2Winside!R9+Orchard!R9+Neligh!R9+Stanton!R9+Bloomfield!R9+Westholt!R9+'Humphrey HF'!R9+'Hartington Pub'!R9+Randolph!R9+'L&amp;C R1. Wynot'!R9+'L&amp;CR2Allen'!R9+'L&amp;C Tourny R.3'!R9+'O''Neil'!R9+Creighton!R9+'Subdistricts-EHPHHS'!R9+'Sub1 Neligh-Oak.'!R9+'-Dist 2'!R9+'Districts 3'!R9+'Elkhorn Valley'!R9+'-State 1st'!R9+'State Semis'!R9+'State Finals'!R9</f>
        <v>39</v>
      </c>
      <c r="S9" s="15"/>
      <c r="T9" s="10">
        <f>'Winside '!T9+Wausa!T9+'Elgin '!T9+Osmond!T9+'Madison '!T9+'Laurel '!T9+HTR1Randolph!T9+HTR2Winside!T9+Orchard!T9+Neligh!T9+Stanton!T9+Bloomfield!T9+Westholt!T9+'Humphrey HF'!T9+'Hartington Pub'!T9+Randolph!T9+'L&amp;C R1. Wynot'!T9+'L&amp;CR2Allen'!T9+'L&amp;C Tourny R.3'!T9+'O''Neil'!T9+Creighton!T9+'Subdistricts-EHPHHS'!T9+'Sub1 Neligh-Oak.'!T9+'-Dist 2'!T9+'Districts 3'!T9+'Elkhorn Valley'!T9+'-State 1st'!T9+'State Semis'!T9+'State Finals'!T9</f>
        <v>36</v>
      </c>
      <c r="U9" s="10">
        <f>'Winside '!U9+Wausa!U9+'Elgin '!U9+Osmond!U9+'Madison '!U9+'Laurel '!U9+HTR1Randolph!U9+HTR2Winside!U9+Orchard!U9+Neligh!U9+Stanton!U9+Bloomfield!U9+Westholt!U9+'Humphrey HF'!U9+'Hartington Pub'!U9+Randolph!U9+'L&amp;C R1. Wynot'!U9+'L&amp;CR2Allen'!U9+'L&amp;C Tourny R.3'!U9+'O''Neil'!U9+Creighton!U9+'Subdistricts-EHPHHS'!U9+'Sub1 Neligh-Oak.'!U9+'-Dist 2'!U9+'Districts 3'!U9+'Elkhorn Valley'!U9+'-State 1st'!U9+'State Semis'!U9+'State Finals'!U9</f>
        <v>16</v>
      </c>
      <c r="V9" s="10">
        <f>'Winside '!V9+Wausa!V9+'Elgin '!V9+Osmond!V9+'Madison '!V9+'Laurel '!V9+HTR1Randolph!V9+HTR2Winside!V9+Orchard!V9+Neligh!V9+Stanton!V9+Bloomfield!V9+Westholt!V9+'Humphrey HF'!V9+'Hartington Pub'!V9+Randolph!V9+'L&amp;C R1. Wynot'!V9+'L&amp;CR2Allen'!V9+'L&amp;C Tourny R.3'!V9+'O''Neil'!V9+Creighton!V9+'Subdistricts-EHPHHS'!V9+'Sub1 Neligh-Oak.'!V9+'-Dist 2'!V9+'Districts 3'!V9+'Elkhorn Valley'!V9+'-State 1st'!V9+'State Semis'!V9+'State Finals'!V9</f>
        <v>10</v>
      </c>
      <c r="W9" s="15"/>
      <c r="X9" s="10">
        <f>'Winside '!X9+Wausa!X9+'Elgin '!X9+Osmond!X9+'Madison '!X9+'Laurel '!X9+HTR1Randolph!X9+HTR2Winside!X9+Orchard!X9+Neligh!X9+Stanton!X9+Bloomfield!X9+Westholt!X9+'Humphrey HF'!X9+'Hartington Pub'!X9+Randolph!X9+'L&amp;C R1. Wynot'!X9+'L&amp;CR2Allen'!X9+'L&amp;C Tourny R.3'!X9+'O''Neil'!X9+Creighton!X9+'Subdistricts-EHPHHS'!X9+'Sub1 Neligh-Oak.'!X9+'-Dist 2'!X9+'Districts 3'!X9+'Elkhorn Valley'!X9+'-State 1st'!X9+'State Semis'!X9+'State Finals'!X9</f>
        <v>30</v>
      </c>
      <c r="Y9" s="10">
        <f>'Winside '!Y9+Wausa!Y9+'Elgin '!Y9+Osmond!Y9+'Madison '!Y9+'Laurel '!Y9+HTR1Randolph!Y9+HTR2Winside!Y9+Orchard!Y9+Neligh!Y9+Stanton!Y9+Bloomfield!Y9+Westholt!Y9+'Humphrey HF'!Y9+'Hartington Pub'!Y9+Randolph!Y9+'L&amp;C R1. Wynot'!Y9+'L&amp;CR2Allen'!Y9+'L&amp;C Tourny R.3'!Y9+'O''Neil'!Y9+Creighton!Y9+'Subdistricts-EHPHHS'!Y9+'Sub1 Neligh-Oak.'!Y9+'-Dist 2'!Y9+'Districts 3'!Y9+'Elkhorn Valley'!Y9+'-State 1st'!Y9+'State Semis'!Y9+'State Finals'!Y9</f>
        <v>55</v>
      </c>
      <c r="Z9" s="10">
        <f>'Winside '!Z9+Wausa!Z9+'Elgin '!Z9+Osmond!Z9+'Madison '!Z9+'Laurel '!Z9+HTR1Randolph!Z9+HTR2Winside!Z9+Orchard!Z9+Neligh!Z9+Stanton!Z9+Bloomfield!Z9+Westholt!Z9+'Humphrey HF'!Z9+'Hartington Pub'!Z9+Randolph!Z9+'L&amp;C R1. Wynot'!Z9+'L&amp;CR2Allen'!Z9+'L&amp;C Tourny R.3'!Z9+'O''Neil'!Z9+Creighton!Z9+'Subdistricts-EHPHHS'!Z9+'Sub1 Neligh-Oak.'!Z9+'-Dist 2'!Z9+'Districts 3'!Z9+'Elkhorn Valley'!Z9+'-State 1st'!Z9+'State Semis'!Z9+'State Finals'!Z9</f>
        <v>1</v>
      </c>
      <c r="AA9" s="10">
        <f>'Winside '!AA9+Wausa!AA9+'Elgin '!AA9+Osmond!AA9+'Madison '!AA9+'Laurel '!AA9+HTR1Randolph!AA9+HTR2Winside!AA9+Orchard!AA9+Neligh!AA9+Stanton!AA9+Bloomfield!AA9+Westholt!AA9+'Humphrey HF'!AA9+'Hartington Pub'!AA9+Randolph!AA9+'L&amp;C R1. Wynot'!AA9+'L&amp;CR2Allen'!AA9+'L&amp;C Tourny R.3'!AA9+'O''Neil'!AA9+Creighton!AA9+'Subdistricts-EHPHHS'!AA9+'Sub1 Neligh-Oak.'!AA9+'-Dist 2'!AA9+'Districts 3'!AA9+'Elkhorn Valley'!AA9+'-State 1st'!AA9+'State Semis'!AA9+'State Finals'!AA9</f>
        <v>2</v>
      </c>
      <c r="AB9" s="15"/>
      <c r="AC9" s="10">
        <f>'Winside '!AC9+Wausa!AC9+'Elgin '!AC9+Osmond!AC9+'Madison '!AC9+'Laurel '!AC9+HTR1Randolph!AC9+HTR2Winside!AC9+Orchard!AC9+Neligh!AC9+Stanton!AC9+Bloomfield!AC9+Westholt!AC9+'Humphrey HF'!AC9+'Hartington Pub'!AC9+Randolph!AC9+'L&amp;C R1. Wynot'!AC9+'L&amp;CR2Allen'!AC9+'L&amp;C Tourny R.3'!AC9+'O''Neil'!AC9+Creighton!AC9+'Subdistricts-EHPHHS'!AC9+'Sub1 Neligh-Oak.'!AC9+'-Dist 2'!AC9+'Districts 3'!AC9+'Elkhorn Valley'!AC9+'-State 1st'!AC9+'State Semis'!AC9+'State Finals'!AC9</f>
        <v>92</v>
      </c>
      <c r="AD9" s="15"/>
      <c r="AE9" s="11">
        <f>(C9*3)+(G9*2)+K9</f>
        <v>217</v>
      </c>
      <c r="AF9" s="15"/>
      <c r="AG9" s="16">
        <f>C9-D9+G9-H9+K9-L9+(O9*2)+P9-R9-T9-U9-V9+(X9*2)+Y9+Z9+(AA9*3)+AE9</f>
        <v>181</v>
      </c>
    </row>
    <row r="10" spans="1:33" ht="12.75">
      <c r="A10" s="1">
        <v>15</v>
      </c>
      <c r="B10" s="1" t="s">
        <v>67</v>
      </c>
      <c r="C10" s="10">
        <f>'Winside '!C10+Wausa!C10+'Elgin '!C10+Osmond!C10+'Madison '!C10+'Laurel '!C10+HTR1Randolph!C10+HTR2Winside!C10+Orchard!C10+Neligh!C10+Stanton!C10+Bloomfield!C10+Westholt!C10+'Humphrey HF'!C10+'Hartington Pub'!C10+Randolph!C10+'L&amp;C R1. Wynot'!C10+'L&amp;CR2Allen'!C10+'L&amp;C Tourny R.3'!C10+'O''Neil'!C10+Creighton!C10+'Subdistricts-EHPHHS'!C10+'Sub1 Neligh-Oak.'!C10+'-Dist 2'!C10+'Districts 3'!C10+'Elkhorn Valley'!C10+'-State 1st'!C10+'State Semis'!C10+'State Finals'!C10</f>
        <v>18</v>
      </c>
      <c r="D10" s="10">
        <f>'Winside '!D10+Wausa!D10+'Elgin '!D10+Osmond!D10+'Madison '!D10+'Laurel '!D10+HTR1Randolph!D10+HTR2Winside!D10+Orchard!D10+Neligh!D10+Stanton!D10+Bloomfield!D10+Westholt!D10+'Humphrey HF'!D10+'Hartington Pub'!D10+Randolph!D10+'L&amp;C R1. Wynot'!D10+'L&amp;CR2Allen'!D10+'L&amp;C Tourny R.3'!D10+'O''Neil'!D10+Creighton!D10+'Subdistricts-EHPHHS'!D10+'Sub1 Neligh-Oak.'!D10+'-Dist 2'!D10+'Districts 3'!D10+'Elkhorn Valley'!D10+'-State 1st'!D10+'State Semis'!D10+'State Finals'!D10</f>
        <v>72</v>
      </c>
      <c r="E10" s="14">
        <f aca="true" t="shared" si="0" ref="E10:E28">IF(D10=0,"0",(C10/D10))</f>
        <v>0.25</v>
      </c>
      <c r="F10" s="15"/>
      <c r="G10" s="10">
        <f>'Winside '!G10+Wausa!G10+'Elgin '!G10+Osmond!G10+'Madison '!G10+'Laurel '!G10+HTR1Randolph!G10+HTR2Winside!G10+Orchard!G10+Neligh!G10+Stanton!G10+Bloomfield!G10+Westholt!G10+'Humphrey HF'!G10+'Hartington Pub'!G10+Randolph!G10+'L&amp;C R1. Wynot'!G10+'L&amp;CR2Allen'!G10+'L&amp;C Tourny R.3'!G10+'O''Neil'!G10+Creighton!G10+'Subdistricts-EHPHHS'!G10+'Sub1 Neligh-Oak.'!G10+'-Dist 2'!G10+'Districts 3'!G10+'Elkhorn Valley'!G10+'-State 1st'!G10+'State Semis'!G10+'State Finals'!G10</f>
        <v>44</v>
      </c>
      <c r="H10" s="10">
        <f>'Winside '!H10+Wausa!H10+'Elgin '!H10+Osmond!H10+'Madison '!H10+'Laurel '!H10+HTR1Randolph!H10+HTR2Winside!H10+Orchard!H10+Neligh!H10+Stanton!H10+Bloomfield!H10+Westholt!H10+'Humphrey HF'!H10+'Hartington Pub'!H10+Randolph!H10+'L&amp;C R1. Wynot'!H10+'L&amp;CR2Allen'!H10+'L&amp;C Tourny R.3'!H10+'O''Neil'!H10+Creighton!H10+'Subdistricts-EHPHHS'!H10+'Sub1 Neligh-Oak.'!H10+'-Dist 2'!H10+'Districts 3'!H10+'Elkhorn Valley'!H10+'-State 1st'!H10+'State Semis'!H10+'State Finals'!H10</f>
        <v>103</v>
      </c>
      <c r="I10" s="14">
        <f aca="true" t="shared" si="1" ref="I10:I28">IF(H10=0,"0",G10/H10)</f>
        <v>0.42718446601941745</v>
      </c>
      <c r="J10" s="15"/>
      <c r="K10" s="10">
        <f>'Winside '!K10+Wausa!K10+'Elgin '!K10+Osmond!K10+'Madison '!K10+'Laurel '!K10+HTR1Randolph!K10+HTR2Winside!K10+Orchard!K10+Neligh!K10+Stanton!K10+Bloomfield!K10+Westholt!K10+'Humphrey HF'!K10+'Hartington Pub'!K10+Randolph!K10+'L&amp;C R1. Wynot'!K10+'L&amp;CR2Allen'!K10+'L&amp;C Tourny R.3'!K10+'O''Neil'!K10+Creighton!K10+'Subdistricts-EHPHHS'!K10+'Sub1 Neligh-Oak.'!K10+'-Dist 2'!K10+'Districts 3'!K10+'Elkhorn Valley'!K10+'-State 1st'!K10+'State Semis'!K10+'State Finals'!K10</f>
        <v>43</v>
      </c>
      <c r="L10" s="10">
        <f>'Winside '!L10+Wausa!L10+'Elgin '!L10+Osmond!L10+'Madison '!L10+'Laurel '!L10+HTR1Randolph!L10+HTR2Winside!L10+Orchard!L10+Neligh!L10+Stanton!L10+Bloomfield!L10+Westholt!L10+'Humphrey HF'!L10+'Hartington Pub'!L10+Randolph!L10+'L&amp;C R1. Wynot'!L10+'L&amp;CR2Allen'!L10+'L&amp;C Tourny R.3'!L10+'O''Neil'!L10+Creighton!L10+'Subdistricts-EHPHHS'!L10+'Sub1 Neligh-Oak.'!L10+'-Dist 2'!L10+'Districts 3'!L10+'Elkhorn Valley'!L10+'-State 1st'!L10+'State Semis'!L10+'State Finals'!L10</f>
        <v>79</v>
      </c>
      <c r="M10" s="14">
        <f aca="true" t="shared" si="2" ref="M10:M28">IF(L10=0,"0",K10/L10)</f>
        <v>0.5443037974683544</v>
      </c>
      <c r="N10" s="15"/>
      <c r="O10" s="10">
        <f>'Winside '!O10+Wausa!O10+'Elgin '!O10+Osmond!O10+'Madison '!O10+'Laurel '!O10+HTR1Randolph!O10+HTR2Winside!O10+Orchard!O10+Neligh!O10+Stanton!O10+Bloomfield!O10+Westholt!O10+'Humphrey HF'!O10+'Hartington Pub'!O10+Randolph!O10+'L&amp;C R1. Wynot'!O10+'L&amp;CR2Allen'!O10+'L&amp;C Tourny R.3'!O10+'O''Neil'!O10+Creighton!O10+'Subdistricts-EHPHHS'!O10+'Sub1 Neligh-Oak.'!O10+'-Dist 2'!O10+'Districts 3'!O10+'Elkhorn Valley'!O10+'-State 1st'!O10+'State Semis'!O10+'State Finals'!O10</f>
        <v>20</v>
      </c>
      <c r="P10" s="10">
        <f>'Winside '!P10+Wausa!P10+'Elgin '!P10+Osmond!P10+'Madison '!P10+'Laurel '!P10+HTR1Randolph!P10+HTR2Winside!P10+Orchard!P10+Neligh!P10+Stanton!P10+Bloomfield!P10+Westholt!P10+'Humphrey HF'!P10+'Hartington Pub'!P10+Randolph!P10+'L&amp;C R1. Wynot'!P10+'L&amp;CR2Allen'!P10+'L&amp;C Tourny R.3'!P10+'O''Neil'!P10+Creighton!P10+'Subdistricts-EHPHHS'!P10+'Sub1 Neligh-Oak.'!P10+'-Dist 2'!P10+'Districts 3'!P10+'Elkhorn Valley'!P10+'-State 1st'!P10+'State Semis'!P10+'State Finals'!P10</f>
        <v>114</v>
      </c>
      <c r="Q10" s="15"/>
      <c r="R10" s="10">
        <f>'Winside '!R10+Wausa!R10+'Elgin '!R10+Osmond!R10+'Madison '!R10+'Laurel '!R10+HTR1Randolph!R10+HTR2Winside!R10+Orchard!R10+Neligh!R10+Stanton!R10+Bloomfield!R10+Westholt!R10+'Humphrey HF'!R10+'Hartington Pub'!R10+Randolph!R10+'L&amp;C R1. Wynot'!R10+'L&amp;CR2Allen'!R10+'L&amp;C Tourny R.3'!R10+'O''Neil'!R10+Creighton!R10+'Subdistricts-EHPHHS'!R10+'Sub1 Neligh-Oak.'!R10+'-Dist 2'!R10+'Districts 3'!R10+'Elkhorn Valley'!R10+'-State 1st'!R10+'State Semis'!R10+'State Finals'!R10</f>
        <v>55</v>
      </c>
      <c r="S10" s="15"/>
      <c r="T10" s="10">
        <f>'Winside '!T10+Wausa!T10+'Elgin '!T10+Osmond!T10+'Madison '!T10+'Laurel '!T10+HTR1Randolph!T10+HTR2Winside!T10+Orchard!T10+Neligh!T10+Stanton!T10+Bloomfield!T10+Westholt!T10+'Humphrey HF'!T10+'Hartington Pub'!T10+Randolph!T10+'L&amp;C R1. Wynot'!T10+'L&amp;CR2Allen'!T10+'L&amp;C Tourny R.3'!T10+'O''Neil'!T10+Creighton!T10+'Subdistricts-EHPHHS'!T10+'Sub1 Neligh-Oak.'!T10+'-Dist 2'!T10+'Districts 3'!T10+'Elkhorn Valley'!T10+'-State 1st'!T10+'State Semis'!T10+'State Finals'!T10</f>
        <v>57</v>
      </c>
      <c r="U10" s="10">
        <f>'Winside '!U10+Wausa!U10+'Elgin '!U10+Osmond!U10+'Madison '!U10+'Laurel '!U10+HTR1Randolph!U10+HTR2Winside!U10+Orchard!U10+Neligh!U10+Stanton!U10+Bloomfield!U10+Westholt!U10+'Humphrey HF'!U10+'Hartington Pub'!U10+Randolph!U10+'L&amp;C R1. Wynot'!U10+'L&amp;CR2Allen'!U10+'L&amp;C Tourny R.3'!U10+'O''Neil'!U10+Creighton!U10+'Subdistricts-EHPHHS'!U10+'Sub1 Neligh-Oak.'!U10+'-Dist 2'!U10+'Districts 3'!U10+'Elkhorn Valley'!U10+'-State 1st'!U10+'State Semis'!U10+'State Finals'!U10</f>
        <v>8</v>
      </c>
      <c r="V10" s="10">
        <f>'Winside '!V10+Wausa!V10+'Elgin '!V10+Osmond!V10+'Madison '!V10+'Laurel '!V10+HTR1Randolph!V10+HTR2Winside!V10+Orchard!V10+Neligh!V10+Stanton!V10+Bloomfield!V10+Westholt!V10+'Humphrey HF'!V10+'Hartington Pub'!V10+Randolph!V10+'L&amp;C R1. Wynot'!V10+'L&amp;CR2Allen'!V10+'L&amp;C Tourny R.3'!V10+'O''Neil'!V10+Creighton!V10+'Subdistricts-EHPHHS'!V10+'Sub1 Neligh-Oak.'!V10+'-Dist 2'!V10+'Districts 3'!V10+'Elkhorn Valley'!V10+'-State 1st'!V10+'State Semis'!V10+'State Finals'!V10</f>
        <v>18</v>
      </c>
      <c r="W10" s="15"/>
      <c r="X10" s="10">
        <f>'Winside '!X10+Wausa!X10+'Elgin '!X10+Osmond!X10+'Madison '!X10+'Laurel '!X10+HTR1Randolph!X10+HTR2Winside!X10+Orchard!X10+Neligh!X10+Stanton!X10+Bloomfield!X10+Westholt!X10+'Humphrey HF'!X10+'Hartington Pub'!X10+Randolph!X10+'L&amp;C R1. Wynot'!X10+'L&amp;CR2Allen'!X10+'L&amp;C Tourny R.3'!X10+'O''Neil'!X10+Creighton!X10+'Subdistricts-EHPHHS'!X10+'Sub1 Neligh-Oak.'!X10+'-Dist 2'!X10+'Districts 3'!X10+'Elkhorn Valley'!X10+'-State 1st'!X10+'State Semis'!X10+'State Finals'!X10</f>
        <v>71</v>
      </c>
      <c r="Y10" s="10">
        <f>'Winside '!Y10+Wausa!Y10+'Elgin '!Y10+Osmond!Y10+'Madison '!Y10+'Laurel '!Y10+HTR1Randolph!Y10+HTR2Winside!Y10+Orchard!Y10+Neligh!Y10+Stanton!Y10+Bloomfield!Y10+Westholt!Y10+'Humphrey HF'!Y10+'Hartington Pub'!Y10+Randolph!Y10+'L&amp;C R1. Wynot'!Y10+'L&amp;CR2Allen'!Y10+'L&amp;C Tourny R.3'!Y10+'O''Neil'!Y10+Creighton!Y10+'Subdistricts-EHPHHS'!Y10+'Sub1 Neligh-Oak.'!Y10+'-Dist 2'!Y10+'Districts 3'!Y10+'Elkhorn Valley'!Y10+'-State 1st'!Y10+'State Semis'!Y10+'State Finals'!Y10</f>
        <v>23</v>
      </c>
      <c r="Z10" s="10">
        <f>'Winside '!Z10+Wausa!Z10+'Elgin '!Z10+Osmond!Z10+'Madison '!Z10+'Laurel '!Z10+HTR1Randolph!Z10+HTR2Winside!Z10+Orchard!Z10+Neligh!Z10+Stanton!Z10+Bloomfield!Z10+Westholt!Z10+'Humphrey HF'!Z10+'Hartington Pub'!Z10+Randolph!Z10+'L&amp;C R1. Wynot'!Z10+'L&amp;CR2Allen'!Z10+'L&amp;C Tourny R.3'!Z10+'O''Neil'!Z10+Creighton!Z10+'Subdistricts-EHPHHS'!Z10+'Sub1 Neligh-Oak.'!Z10+'-Dist 2'!Z10+'Districts 3'!Z10+'Elkhorn Valley'!Z10+'-State 1st'!Z10+'State Semis'!Z10+'State Finals'!Z10</f>
        <v>10</v>
      </c>
      <c r="AA10" s="10">
        <f>'Winside '!AA10+Wausa!AA10+'Elgin '!AA10+Osmond!AA10+'Madison '!AA10+'Laurel '!AA10+HTR1Randolph!AA10+HTR2Winside!AA10+Orchard!AA10+Neligh!AA10+Stanton!AA10+Bloomfield!AA10+Westholt!AA10+'Humphrey HF'!AA10+'Hartington Pub'!AA10+Randolph!AA10+'L&amp;C R1. Wynot'!AA10+'L&amp;CR2Allen'!AA10+'L&amp;C Tourny R.3'!AA10+'O''Neil'!AA10+Creighton!AA10+'Subdistricts-EHPHHS'!AA10+'Sub1 Neligh-Oak.'!AA10+'-Dist 2'!AA10+'Districts 3'!AA10+'Elkhorn Valley'!AA10+'-State 1st'!AA10+'State Semis'!AA10+'State Finals'!AA10</f>
        <v>0</v>
      </c>
      <c r="AB10" s="15"/>
      <c r="AC10" s="10">
        <f>'Winside '!AC10+Wausa!AC10+'Elgin '!AC10+Osmond!AC10+'Madison '!AC10+'Laurel '!AC10+HTR1Randolph!AC10+HTR2Winside!AC10+Orchard!AC10+Neligh!AC10+Stanton!AC10+Bloomfield!AC10+Westholt!AC10+'Humphrey HF'!AC10+'Hartington Pub'!AC10+Randolph!AC10+'L&amp;C R1. Wynot'!AC10+'L&amp;CR2Allen'!AC10+'L&amp;C Tourny R.3'!AC10+'O''Neil'!AC10+Creighton!AC10+'Subdistricts-EHPHHS'!AC10+'Sub1 Neligh-Oak.'!AC10+'-Dist 2'!AC10+'Districts 3'!AC10+'Elkhorn Valley'!AC10+'-State 1st'!AC10+'State Semis'!AC10+'State Finals'!AC10</f>
        <v>92</v>
      </c>
      <c r="AD10" s="15"/>
      <c r="AE10" s="11">
        <f aca="true" t="shared" si="3" ref="AE10:AE28">(C10*3)+(G10*2)+K10</f>
        <v>185</v>
      </c>
      <c r="AF10" s="15"/>
      <c r="AG10" s="16">
        <f aca="true" t="shared" si="4" ref="AG10:AG28">C10-D10+G10-H10+K10-L10+(O10*2)+P10-R10-T10-U10-V10+(X10*2)+Y10+Z10+(AA10*3)+AE10</f>
        <v>227</v>
      </c>
    </row>
    <row r="11" spans="1:33" ht="12.75">
      <c r="A11" s="1">
        <v>21</v>
      </c>
      <c r="B11" s="1" t="s">
        <v>68</v>
      </c>
      <c r="C11" s="10">
        <f>'Winside '!C11+Wausa!C11+'Elgin '!C11+Osmond!C11+'Madison '!C11+'Laurel '!C11+HTR1Randolph!C11+HTR2Winside!C11+Orchard!C11+Neligh!C11+Stanton!C11+Bloomfield!C11+Westholt!C11+'Humphrey HF'!C11+'Hartington Pub'!C11+Randolph!C11+'L&amp;C R1. Wynot'!C11+'L&amp;CR2Allen'!C11+'L&amp;C Tourny R.3'!C11+'O''Neil'!C11+Creighton!C11+'Subdistricts-EHPHHS'!C11+'Sub1 Neligh-Oak.'!C11+'-Dist 2'!C11+'Districts 3'!C11+'Elkhorn Valley'!C11+'-State 1st'!C11+'State Semis'!C11+'State Finals'!C11</f>
        <v>2</v>
      </c>
      <c r="D11" s="10">
        <f>'Winside '!D11+Wausa!D11+'Elgin '!D11+Osmond!D11+'Madison '!D11+'Laurel '!D11+HTR1Randolph!D11+HTR2Winside!D11+Orchard!D11+Neligh!D11+Stanton!D11+Bloomfield!D11+Westholt!D11+'Humphrey HF'!D11+'Hartington Pub'!D11+Randolph!D11+'L&amp;C R1. Wynot'!D11+'L&amp;CR2Allen'!D11+'L&amp;C Tourny R.3'!D11+'O''Neil'!D11+Creighton!D11+'Subdistricts-EHPHHS'!D11+'Sub1 Neligh-Oak.'!D11+'-Dist 2'!D11+'Districts 3'!D11+'Elkhorn Valley'!D11+'-State 1st'!D11+'State Semis'!D11+'State Finals'!D11</f>
        <v>9</v>
      </c>
      <c r="E11" s="14">
        <f t="shared" si="0"/>
        <v>0.2222222222222222</v>
      </c>
      <c r="F11" s="15"/>
      <c r="G11" s="10">
        <f>'Winside '!G11+Wausa!G11+'Elgin '!G11+Osmond!G11+'Madison '!G11+'Laurel '!G11+HTR1Randolph!G11+HTR2Winside!G11+Orchard!G11+Neligh!G11+Stanton!G11+Bloomfield!G11+Westholt!G11+'Humphrey HF'!G11+'Hartington Pub'!G11+Randolph!G11+'L&amp;C R1. Wynot'!G11+'L&amp;CR2Allen'!G11+'L&amp;C Tourny R.3'!G11+'O''Neil'!G11+Creighton!G11+'Subdistricts-EHPHHS'!G11+'Sub1 Neligh-Oak.'!G11+'-Dist 2'!G11+'Districts 3'!G11+'Elkhorn Valley'!G11+'-State 1st'!G11+'State Semis'!G11+'State Finals'!G11</f>
        <v>24</v>
      </c>
      <c r="H11" s="10">
        <f>'Winside '!H11+Wausa!H11+'Elgin '!H11+Osmond!H11+'Madison '!H11+'Laurel '!H11+HTR1Randolph!H11+HTR2Winside!H11+Orchard!H11+Neligh!H11+Stanton!H11+Bloomfield!H11+Westholt!H11+'Humphrey HF'!H11+'Hartington Pub'!H11+Randolph!H11+'L&amp;C R1. Wynot'!H11+'L&amp;CR2Allen'!H11+'L&amp;C Tourny R.3'!H11+'O''Neil'!H11+Creighton!H11+'Subdistricts-EHPHHS'!H11+'Sub1 Neligh-Oak.'!H11+'-Dist 2'!H11+'Districts 3'!H11+'Elkhorn Valley'!H11+'-State 1st'!H11+'State Semis'!H11+'State Finals'!H11</f>
        <v>72</v>
      </c>
      <c r="I11" s="14">
        <f t="shared" si="1"/>
        <v>0.3333333333333333</v>
      </c>
      <c r="J11" s="15"/>
      <c r="K11" s="10">
        <f>'Winside '!K11+Wausa!K11+'Elgin '!K11+Osmond!K11+'Madison '!K11+'Laurel '!K11+HTR1Randolph!K11+HTR2Winside!K11+Orchard!K11+Neligh!K11+Stanton!K11+Bloomfield!K11+Westholt!K11+'Humphrey HF'!K11+'Hartington Pub'!K11+Randolph!K11+'L&amp;C R1. Wynot'!K11+'L&amp;CR2Allen'!K11+'L&amp;C Tourny R.3'!K11+'O''Neil'!K11+Creighton!K11+'Subdistricts-EHPHHS'!K11+'Sub1 Neligh-Oak.'!K11+'-Dist 2'!K11+'Districts 3'!K11+'Elkhorn Valley'!K11+'-State 1st'!K11+'State Semis'!K11+'State Finals'!K11</f>
        <v>19</v>
      </c>
      <c r="L11" s="10">
        <f>'Winside '!L11+Wausa!L11+'Elgin '!L11+Osmond!L11+'Madison '!L11+'Laurel '!L11+HTR1Randolph!L11+HTR2Winside!L11+Orchard!L11+Neligh!L11+Stanton!L11+Bloomfield!L11+Westholt!L11+'Humphrey HF'!L11+'Hartington Pub'!L11+Randolph!L11+'L&amp;C R1. Wynot'!L11+'L&amp;CR2Allen'!L11+'L&amp;C Tourny R.3'!L11+'O''Neil'!L11+Creighton!L11+'Subdistricts-EHPHHS'!L11+'Sub1 Neligh-Oak.'!L11+'-Dist 2'!L11+'Districts 3'!L11+'Elkhorn Valley'!L11+'-State 1st'!L11+'State Semis'!L11+'State Finals'!L11</f>
        <v>38</v>
      </c>
      <c r="M11" s="14">
        <f t="shared" si="2"/>
        <v>0.5</v>
      </c>
      <c r="N11" s="15"/>
      <c r="O11" s="10">
        <f>'Winside '!O11+Wausa!O11+'Elgin '!O11+Osmond!O11+'Madison '!O11+'Laurel '!O11+HTR1Randolph!O11+HTR2Winside!O11+Orchard!O11+Neligh!O11+Stanton!O11+Bloomfield!O11+Westholt!O11+'Humphrey HF'!O11+'Hartington Pub'!O11+Randolph!O11+'L&amp;C R1. Wynot'!O11+'L&amp;CR2Allen'!O11+'L&amp;C Tourny R.3'!O11+'O''Neil'!O11+Creighton!O11+'Subdistricts-EHPHHS'!O11+'Sub1 Neligh-Oak.'!O11+'-Dist 2'!O11+'Districts 3'!O11+'Elkhorn Valley'!O11+'-State 1st'!O11+'State Semis'!O11+'State Finals'!O11</f>
        <v>21</v>
      </c>
      <c r="P11" s="10">
        <f>'Winside '!P11+Wausa!P11+'Elgin '!P11+Osmond!P11+'Madison '!P11+'Laurel '!P11+HTR1Randolph!P11+HTR2Winside!P11+Orchard!P11+Neligh!P11+Stanton!P11+Bloomfield!P11+Westholt!P11+'Humphrey HF'!P11+'Hartington Pub'!P11+Randolph!P11+'L&amp;C R1. Wynot'!P11+'L&amp;CR2Allen'!P11+'L&amp;C Tourny R.3'!P11+'O''Neil'!P11+Creighton!P11+'Subdistricts-EHPHHS'!P11+'Sub1 Neligh-Oak.'!P11+'-Dist 2'!P11+'Districts 3'!P11+'Elkhorn Valley'!P11+'-State 1st'!P11+'State Semis'!P11+'State Finals'!P11</f>
        <v>19</v>
      </c>
      <c r="Q11" s="15"/>
      <c r="R11" s="10">
        <f>'Winside '!R11+Wausa!R11+'Elgin '!R11+Osmond!R11+'Madison '!R11+'Laurel '!R11+HTR1Randolph!R11+HTR2Winside!R11+Orchard!R11+Neligh!R11+Stanton!R11+Bloomfield!R11+Westholt!R11+'Humphrey HF'!R11+'Hartington Pub'!R11+Randolph!R11+'L&amp;C R1. Wynot'!R11+'L&amp;CR2Allen'!R11+'L&amp;C Tourny R.3'!R11+'O''Neil'!R11+Creighton!R11+'Subdistricts-EHPHHS'!R11+'Sub1 Neligh-Oak.'!R11+'-Dist 2'!R11+'Districts 3'!R11+'Elkhorn Valley'!R11+'-State 1st'!R11+'State Semis'!R11+'State Finals'!R11</f>
        <v>53</v>
      </c>
      <c r="S11" s="15"/>
      <c r="T11" s="10">
        <f>'Winside '!T11+Wausa!T11+'Elgin '!T11+Osmond!T11+'Madison '!T11+'Laurel '!T11+HTR1Randolph!T11+HTR2Winside!T11+Orchard!T11+Neligh!T11+Stanton!T11+Bloomfield!T11+Westholt!T11+'Humphrey HF'!T11+'Hartington Pub'!T11+Randolph!T11+'L&amp;C R1. Wynot'!T11+'L&amp;CR2Allen'!T11+'L&amp;C Tourny R.3'!T11+'O''Neil'!T11+Creighton!T11+'Subdistricts-EHPHHS'!T11+'Sub1 Neligh-Oak.'!T11+'-Dist 2'!T11+'Districts 3'!T11+'Elkhorn Valley'!T11+'-State 1st'!T11+'State Semis'!T11+'State Finals'!T11</f>
        <v>29</v>
      </c>
      <c r="U11" s="10">
        <f>'Winside '!U11+Wausa!U11+'Elgin '!U11+Osmond!U11+'Madison '!U11+'Laurel '!U11+HTR1Randolph!U11+HTR2Winside!U11+Orchard!U11+Neligh!U11+Stanton!U11+Bloomfield!U11+Westholt!U11+'Humphrey HF'!U11+'Hartington Pub'!U11+Randolph!U11+'L&amp;C R1. Wynot'!U11+'L&amp;CR2Allen'!U11+'L&amp;C Tourny R.3'!U11+'O''Neil'!U11+Creighton!U11+'Subdistricts-EHPHHS'!U11+'Sub1 Neligh-Oak.'!U11+'-Dist 2'!U11+'Districts 3'!U11+'Elkhorn Valley'!U11+'-State 1st'!U11+'State Semis'!U11+'State Finals'!U11</f>
        <v>16</v>
      </c>
      <c r="V11" s="10">
        <f>'Winside '!V11+Wausa!V11+'Elgin '!V11+Osmond!V11+'Madison '!V11+'Laurel '!V11+HTR1Randolph!V11+HTR2Winside!V11+Orchard!V11+Neligh!V11+Stanton!V11+Bloomfield!V11+Westholt!V11+'Humphrey HF'!V11+'Hartington Pub'!V11+Randolph!V11+'L&amp;C R1. Wynot'!V11+'L&amp;CR2Allen'!V11+'L&amp;C Tourny R.3'!V11+'O''Neil'!V11+Creighton!V11+'Subdistricts-EHPHHS'!V11+'Sub1 Neligh-Oak.'!V11+'-Dist 2'!V11+'Districts 3'!V11+'Elkhorn Valley'!V11+'-State 1st'!V11+'State Semis'!V11+'State Finals'!V11</f>
        <v>12</v>
      </c>
      <c r="W11" s="15"/>
      <c r="X11" s="10">
        <f>'Winside '!X11+Wausa!X11+'Elgin '!X11+Osmond!X11+'Madison '!X11+'Laurel '!X11+HTR1Randolph!X11+HTR2Winside!X11+Orchard!X11+Neligh!X11+Stanton!X11+Bloomfield!X11+Westholt!X11+'Humphrey HF'!X11+'Hartington Pub'!X11+Randolph!X11+'L&amp;C R1. Wynot'!X11+'L&amp;CR2Allen'!X11+'L&amp;C Tourny R.3'!X11+'O''Neil'!X11+Creighton!X11+'Subdistricts-EHPHHS'!X11+'Sub1 Neligh-Oak.'!X11+'-Dist 2'!X11+'Districts 3'!X11+'Elkhorn Valley'!X11+'-State 1st'!X11+'State Semis'!X11+'State Finals'!X11</f>
        <v>15</v>
      </c>
      <c r="Y11" s="10">
        <f>'Winside '!Y11+Wausa!Y11+'Elgin '!Y11+Osmond!Y11+'Madison '!Y11+'Laurel '!Y11+HTR1Randolph!Y11+HTR2Winside!Y11+Orchard!Y11+Neligh!Y11+Stanton!Y11+Bloomfield!Y11+Westholt!Y11+'Humphrey HF'!Y11+'Hartington Pub'!Y11+Randolph!Y11+'L&amp;C R1. Wynot'!Y11+'L&amp;CR2Allen'!Y11+'L&amp;C Tourny R.3'!Y11+'O''Neil'!Y11+Creighton!Y11+'Subdistricts-EHPHHS'!Y11+'Sub1 Neligh-Oak.'!Y11+'-Dist 2'!Y11+'Districts 3'!Y11+'Elkhorn Valley'!Y11+'-State 1st'!Y11+'State Semis'!Y11+'State Finals'!Y11</f>
        <v>31</v>
      </c>
      <c r="Z11" s="10">
        <f>'Winside '!Z11+Wausa!Z11+'Elgin '!Z11+Osmond!Z11+'Madison '!Z11+'Laurel '!Z11+HTR1Randolph!Z11+HTR2Winside!Z11+Orchard!Z11+Neligh!Z11+Stanton!Z11+Bloomfield!Z11+Westholt!Z11+'Humphrey HF'!Z11+'Hartington Pub'!Z11+Randolph!Z11+'L&amp;C R1. Wynot'!Z11+'L&amp;CR2Allen'!Z11+'L&amp;C Tourny R.3'!Z11+'O''Neil'!Z11+Creighton!Z11+'Subdistricts-EHPHHS'!Z11+'Sub1 Neligh-Oak.'!Z11+'-Dist 2'!Z11+'Districts 3'!Z11+'Elkhorn Valley'!Z11+'-State 1st'!Z11+'State Semis'!Z11+'State Finals'!Z11</f>
        <v>0</v>
      </c>
      <c r="AA11" s="10">
        <f>'Winside '!AA11+Wausa!AA11+'Elgin '!AA11+Osmond!AA11+'Madison '!AA11+'Laurel '!AA11+HTR1Randolph!AA11+HTR2Winside!AA11+Orchard!AA11+Neligh!AA11+Stanton!AA11+Bloomfield!AA11+Westholt!AA11+'Humphrey HF'!AA11+'Hartington Pub'!AA11+Randolph!AA11+'L&amp;C R1. Wynot'!AA11+'L&amp;CR2Allen'!AA11+'L&amp;C Tourny R.3'!AA11+'O''Neil'!AA11+Creighton!AA11+'Subdistricts-EHPHHS'!AA11+'Sub1 Neligh-Oak.'!AA11+'-Dist 2'!AA11+'Districts 3'!AA11+'Elkhorn Valley'!AA11+'-State 1st'!AA11+'State Semis'!AA11+'State Finals'!AA11</f>
        <v>0</v>
      </c>
      <c r="AB11" s="15"/>
      <c r="AC11" s="10">
        <f>'Winside '!AC11+Wausa!AC11+'Elgin '!AC11+Osmond!AC11+'Madison '!AC11+'Laurel '!AC11+HTR1Randolph!AC11+HTR2Winside!AC11+Orchard!AC11+Neligh!AC11+Stanton!AC11+Bloomfield!AC11+Westholt!AC11+'Humphrey HF'!AC11+'Hartington Pub'!AC11+Randolph!AC11+'L&amp;C R1. Wynot'!AC11+'L&amp;CR2Allen'!AC11+'L&amp;C Tourny R.3'!AC11+'O''Neil'!AC11+Creighton!AC11+'Subdistricts-EHPHHS'!AC11+'Sub1 Neligh-Oak.'!AC11+'-Dist 2'!AC11+'Districts 3'!AC11+'Elkhorn Valley'!AC11+'-State 1st'!AC11+'State Semis'!AC11+'State Finals'!AC11</f>
        <v>91</v>
      </c>
      <c r="AD11" s="15"/>
      <c r="AE11" s="11">
        <f t="shared" si="3"/>
        <v>73</v>
      </c>
      <c r="AF11" s="15"/>
      <c r="AG11" s="16">
        <f t="shared" si="4"/>
        <v>11</v>
      </c>
    </row>
    <row r="12" spans="1:33" ht="12.75">
      <c r="A12" s="1">
        <v>23</v>
      </c>
      <c r="B12" s="1" t="s">
        <v>69</v>
      </c>
      <c r="C12" s="10">
        <f>'Winside '!C12+Wausa!C12+'Elgin '!C12+Osmond!C12+'Madison '!C12+'Laurel '!C12+HTR1Randolph!C12+HTR2Winside!C12+Orchard!C12+Neligh!C12+Stanton!C12+Bloomfield!C12+Westholt!C12+'Humphrey HF'!C12+'Hartington Pub'!C12+Randolph!C12+'L&amp;C R1. Wynot'!C12+'L&amp;CR2Allen'!C12+'L&amp;C Tourny R.3'!C12+'O''Neil'!C12+Creighton!C12+'Subdistricts-EHPHHS'!C12+'Sub1 Neligh-Oak.'!C12+'-Dist 2'!C12+'Districts 3'!C12+'Elkhorn Valley'!C12+'-State 1st'!C12+'State Semis'!C12+'State Finals'!C12</f>
        <v>16</v>
      </c>
      <c r="D12" s="10">
        <f>'Winside '!D12+Wausa!D12+'Elgin '!D12+Osmond!D12+'Madison '!D12+'Laurel '!D12+HTR1Randolph!D12+HTR2Winside!D12+Orchard!D12+Neligh!D12+Stanton!D12+Bloomfield!D12+Westholt!D12+'Humphrey HF'!D12+'Hartington Pub'!D12+Randolph!D12+'L&amp;C R1. Wynot'!D12+'L&amp;CR2Allen'!D12+'L&amp;C Tourny R.3'!D12+'O''Neil'!D12+Creighton!D12+'Subdistricts-EHPHHS'!D12+'Sub1 Neligh-Oak.'!D12+'-Dist 2'!D12+'Districts 3'!D12+'Elkhorn Valley'!D12+'-State 1st'!D12+'State Semis'!D12+'State Finals'!D12</f>
        <v>65</v>
      </c>
      <c r="E12" s="14">
        <f t="shared" si="0"/>
        <v>0.24615384615384617</v>
      </c>
      <c r="F12" s="15"/>
      <c r="G12" s="10">
        <f>'Winside '!G12+Wausa!G12+'Elgin '!G12+Osmond!G12+'Madison '!G12+'Laurel '!G12+HTR1Randolph!G12+HTR2Winside!G12+Orchard!G12+Neligh!G12+Stanton!G12+Bloomfield!G12+Westholt!G12+'Humphrey HF'!G12+'Hartington Pub'!G12+Randolph!G12+'L&amp;C R1. Wynot'!G12+'L&amp;CR2Allen'!G12+'L&amp;C Tourny R.3'!G12+'O''Neil'!G12+Creighton!G12+'Subdistricts-EHPHHS'!G12+'Sub1 Neligh-Oak.'!G12+'-Dist 2'!G12+'Districts 3'!G12+'Elkhorn Valley'!G12+'-State 1st'!G12+'State Semis'!G12+'State Finals'!G12</f>
        <v>33</v>
      </c>
      <c r="H12" s="10">
        <f>'Winside '!H12+Wausa!H12+'Elgin '!H12+Osmond!H12+'Madison '!H12+'Laurel '!H12+HTR1Randolph!H12+HTR2Winside!H12+Orchard!H12+Neligh!H12+Stanton!H12+Bloomfield!H12+Westholt!H12+'Humphrey HF'!H12+'Hartington Pub'!H12+Randolph!H12+'L&amp;C R1. Wynot'!H12+'L&amp;CR2Allen'!H12+'L&amp;C Tourny R.3'!H12+'O''Neil'!H12+Creighton!H12+'Subdistricts-EHPHHS'!H12+'Sub1 Neligh-Oak.'!H12+'-Dist 2'!H12+'Districts 3'!H12+'Elkhorn Valley'!H12+'-State 1st'!H12+'State Semis'!H12+'State Finals'!H12</f>
        <v>99</v>
      </c>
      <c r="I12" s="14">
        <f t="shared" si="1"/>
        <v>0.3333333333333333</v>
      </c>
      <c r="J12" s="15"/>
      <c r="K12" s="10">
        <f>'Winside '!K12+Wausa!K12+'Elgin '!K12+Osmond!K12+'Madison '!K12+'Laurel '!K12+HTR1Randolph!K12+HTR2Winside!K12+Orchard!K12+Neligh!K12+Stanton!K12+Bloomfield!K12+Westholt!K12+'Humphrey HF'!K12+'Hartington Pub'!K12+Randolph!K12+'L&amp;C R1. Wynot'!K12+'L&amp;CR2Allen'!K12+'L&amp;C Tourny R.3'!K12+'O''Neil'!K12+Creighton!K12+'Subdistricts-EHPHHS'!K12+'Sub1 Neligh-Oak.'!K12+'-Dist 2'!K12+'Districts 3'!K12+'Elkhorn Valley'!K12+'-State 1st'!K12+'State Semis'!K12+'State Finals'!K12</f>
        <v>25</v>
      </c>
      <c r="L12" s="10">
        <f>'Winside '!L12+Wausa!L12+'Elgin '!L12+Osmond!L12+'Madison '!L12+'Laurel '!L12+HTR1Randolph!L12+HTR2Winside!L12+Orchard!L12+Neligh!L12+Stanton!L12+Bloomfield!L12+Westholt!L12+'Humphrey HF'!L12+'Hartington Pub'!L12+Randolph!L12+'L&amp;C R1. Wynot'!L12+'L&amp;CR2Allen'!L12+'L&amp;C Tourny R.3'!L12+'O''Neil'!L12+Creighton!L12+'Subdistricts-EHPHHS'!L12+'Sub1 Neligh-Oak.'!L12+'-Dist 2'!L12+'Districts 3'!L12+'Elkhorn Valley'!L12+'-State 1st'!L12+'State Semis'!L12+'State Finals'!L12</f>
        <v>44</v>
      </c>
      <c r="M12" s="14">
        <f t="shared" si="2"/>
        <v>0.5681818181818182</v>
      </c>
      <c r="N12" s="15"/>
      <c r="O12" s="10">
        <f>'Winside '!O12+Wausa!O12+'Elgin '!O12+Osmond!O12+'Madison '!O12+'Laurel '!O12+HTR1Randolph!O12+HTR2Winside!O12+Orchard!O12+Neligh!O12+Stanton!O12+Bloomfield!O12+Westholt!O12+'Humphrey HF'!O12+'Hartington Pub'!O12+Randolph!O12+'L&amp;C R1. Wynot'!O12+'L&amp;CR2Allen'!O12+'L&amp;C Tourny R.3'!O12+'O''Neil'!O12+Creighton!O12+'Subdistricts-EHPHHS'!O12+'Sub1 Neligh-Oak.'!O12+'-Dist 2'!O12+'Districts 3'!O12+'Elkhorn Valley'!O12+'-State 1st'!O12+'State Semis'!O12+'State Finals'!O12</f>
        <v>33</v>
      </c>
      <c r="P12" s="10">
        <f>'Winside '!P12+Wausa!P12+'Elgin '!P12+Osmond!P12+'Madison '!P12+'Laurel '!P12+HTR1Randolph!P12+HTR2Winside!P12+Orchard!P12+Neligh!P12+Stanton!P12+Bloomfield!P12+Westholt!P12+'Humphrey HF'!P12+'Hartington Pub'!P12+Randolph!P12+'L&amp;C R1. Wynot'!P12+'L&amp;CR2Allen'!P12+'L&amp;C Tourny R.3'!P12+'O''Neil'!P12+Creighton!P12+'Subdistricts-EHPHHS'!P12+'Sub1 Neligh-Oak.'!P12+'-Dist 2'!P12+'Districts 3'!P12+'Elkhorn Valley'!P12+'-State 1st'!P12+'State Semis'!P12+'State Finals'!P12</f>
        <v>85</v>
      </c>
      <c r="Q12" s="15"/>
      <c r="R12" s="10">
        <f>'Winside '!R12+Wausa!R12+'Elgin '!R12+Osmond!R12+'Madison '!R12+'Laurel '!R12+HTR1Randolph!R12+HTR2Winside!R12+Orchard!R12+Neligh!R12+Stanton!R12+Bloomfield!R12+Westholt!R12+'Humphrey HF'!R12+'Hartington Pub'!R12+Randolph!R12+'L&amp;C R1. Wynot'!R12+'L&amp;CR2Allen'!R12+'L&amp;C Tourny R.3'!R12+'O''Neil'!R12+Creighton!R12+'Subdistricts-EHPHHS'!R12+'Sub1 Neligh-Oak.'!R12+'-Dist 2'!R12+'Districts 3'!R12+'Elkhorn Valley'!R12+'-State 1st'!R12+'State Semis'!R12+'State Finals'!R12</f>
        <v>72</v>
      </c>
      <c r="S12" s="15"/>
      <c r="T12" s="10">
        <f>'Winside '!T12+Wausa!T12+'Elgin '!T12+Osmond!T12+'Madison '!T12+'Laurel '!T12+HTR1Randolph!T12+HTR2Winside!T12+Orchard!T12+Neligh!T12+Stanton!T12+Bloomfield!T12+Westholt!T12+'Humphrey HF'!T12+'Hartington Pub'!T12+Randolph!T12+'L&amp;C R1. Wynot'!T12+'L&amp;CR2Allen'!T12+'L&amp;C Tourny R.3'!T12+'O''Neil'!T12+Creighton!T12+'Subdistricts-EHPHHS'!T12+'Sub1 Neligh-Oak.'!T12+'-Dist 2'!T12+'Districts 3'!T12+'Elkhorn Valley'!T12+'-State 1st'!T12+'State Semis'!T12+'State Finals'!T12</f>
        <v>10</v>
      </c>
      <c r="U12" s="10">
        <f>'Winside '!U12+Wausa!U12+'Elgin '!U12+Osmond!U12+'Madison '!U12+'Laurel '!U12+HTR1Randolph!U12+HTR2Winside!U12+Orchard!U12+Neligh!U12+Stanton!U12+Bloomfield!U12+Westholt!U12+'Humphrey HF'!U12+'Hartington Pub'!U12+Randolph!U12+'L&amp;C R1. Wynot'!U12+'L&amp;CR2Allen'!U12+'L&amp;C Tourny R.3'!U12+'O''Neil'!U12+Creighton!U12+'Subdistricts-EHPHHS'!U12+'Sub1 Neligh-Oak.'!U12+'-Dist 2'!U12+'Districts 3'!U12+'Elkhorn Valley'!U12+'-State 1st'!U12+'State Semis'!U12+'State Finals'!U12</f>
        <v>11</v>
      </c>
      <c r="V12" s="10">
        <f>'Winside '!V12+Wausa!V12+'Elgin '!V12+Osmond!V12+'Madison '!V12+'Laurel '!V12+HTR1Randolph!V12+HTR2Winside!V12+Orchard!V12+Neligh!V12+Stanton!V12+Bloomfield!V12+Westholt!V12+'Humphrey HF'!V12+'Hartington Pub'!V12+Randolph!V12+'L&amp;C R1. Wynot'!V12+'L&amp;CR2Allen'!V12+'L&amp;C Tourny R.3'!V12+'O''Neil'!V12+Creighton!V12+'Subdistricts-EHPHHS'!V12+'Sub1 Neligh-Oak.'!V12+'-Dist 2'!V12+'Districts 3'!V12+'Elkhorn Valley'!V12+'-State 1st'!V12+'State Semis'!V12+'State Finals'!V12</f>
        <v>13</v>
      </c>
      <c r="W12" s="15"/>
      <c r="X12" s="10">
        <f>'Winside '!X12+Wausa!X12+'Elgin '!X12+Osmond!X12+'Madison '!X12+'Laurel '!X12+HTR1Randolph!X12+HTR2Winside!X12+Orchard!X12+Neligh!X12+Stanton!X12+Bloomfield!X12+Westholt!X12+'Humphrey HF'!X12+'Hartington Pub'!X12+Randolph!X12+'L&amp;C R1. Wynot'!X12+'L&amp;CR2Allen'!X12+'L&amp;C Tourny R.3'!X12+'O''Neil'!X12+Creighton!X12+'Subdistricts-EHPHHS'!X12+'Sub1 Neligh-Oak.'!X12+'-Dist 2'!X12+'Districts 3'!X12+'Elkhorn Valley'!X12+'-State 1st'!X12+'State Semis'!X12+'State Finals'!X12</f>
        <v>23</v>
      </c>
      <c r="Y12" s="10">
        <f>'Winside '!Y12+Wausa!Y12+'Elgin '!Y12+Osmond!Y12+'Madison '!Y12+'Laurel '!Y12+HTR1Randolph!Y12+HTR2Winside!Y12+Orchard!Y12+Neligh!Y12+Stanton!Y12+Bloomfield!Y12+Westholt!Y12+'Humphrey HF'!Y12+'Hartington Pub'!Y12+Randolph!Y12+'L&amp;C R1. Wynot'!Y12+'L&amp;CR2Allen'!Y12+'L&amp;C Tourny R.3'!Y12+'O''Neil'!Y12+Creighton!Y12+'Subdistricts-EHPHHS'!Y12+'Sub1 Neligh-Oak.'!Y12+'-Dist 2'!Y12+'Districts 3'!Y12+'Elkhorn Valley'!Y12+'-State 1st'!Y12+'State Semis'!Y12+'State Finals'!Y12</f>
        <v>20</v>
      </c>
      <c r="Z12" s="10">
        <f>'Winside '!Z12+Wausa!Z12+'Elgin '!Z12+Osmond!Z12+'Madison '!Z12+'Laurel '!Z12+HTR1Randolph!Z12+HTR2Winside!Z12+Orchard!Z12+Neligh!Z12+Stanton!Z12+Bloomfield!Z12+Westholt!Z12+'Humphrey HF'!Z12+'Hartington Pub'!Z12+Randolph!Z12+'L&amp;C R1. Wynot'!Z12+'L&amp;CR2Allen'!Z12+'L&amp;C Tourny R.3'!Z12+'O''Neil'!Z12+Creighton!Z12+'Subdistricts-EHPHHS'!Z12+'Sub1 Neligh-Oak.'!Z12+'-Dist 2'!Z12+'Districts 3'!Z12+'Elkhorn Valley'!Z12+'-State 1st'!Z12+'State Semis'!Z12+'State Finals'!Z12</f>
        <v>11</v>
      </c>
      <c r="AA12" s="10">
        <f>'Winside '!AA12+Wausa!AA12+'Elgin '!AA12+Osmond!AA12+'Madison '!AA12+'Laurel '!AA12+HTR1Randolph!AA12+HTR2Winside!AA12+Orchard!AA12+Neligh!AA12+Stanton!AA12+Bloomfield!AA12+Westholt!AA12+'Humphrey HF'!AA12+'Hartington Pub'!AA12+Randolph!AA12+'L&amp;C R1. Wynot'!AA12+'L&amp;CR2Allen'!AA12+'L&amp;C Tourny R.3'!AA12+'O''Neil'!AA12+Creighton!AA12+'Subdistricts-EHPHHS'!AA12+'Sub1 Neligh-Oak.'!AA12+'-Dist 2'!AA12+'Districts 3'!AA12+'Elkhorn Valley'!AA12+'-State 1st'!AA12+'State Semis'!AA12+'State Finals'!AA12</f>
        <v>2</v>
      </c>
      <c r="AB12" s="15"/>
      <c r="AC12" s="10">
        <f>'Winside '!AC12+Wausa!AC12+'Elgin '!AC12+Osmond!AC12+'Madison '!AC12+'Laurel '!AC12+HTR1Randolph!AC12+HTR2Winside!AC12+Orchard!AC12+Neligh!AC12+Stanton!AC12+Bloomfield!AC12+Westholt!AC12+'Humphrey HF'!AC12+'Hartington Pub'!AC12+Randolph!AC12+'L&amp;C R1. Wynot'!AC12+'L&amp;CR2Allen'!AC12+'L&amp;C Tourny R.3'!AC12+'O''Neil'!AC12+Creighton!AC12+'Subdistricts-EHPHHS'!AC12+'Sub1 Neligh-Oak.'!AC12+'-Dist 2'!AC12+'Districts 3'!AC12+'Elkhorn Valley'!AC12+'-State 1st'!AC12+'State Semis'!AC12+'State Finals'!AC12</f>
        <v>92</v>
      </c>
      <c r="AD12" s="15"/>
      <c r="AE12" s="11">
        <f t="shared" si="3"/>
        <v>139</v>
      </c>
      <c r="AF12" s="15"/>
      <c r="AG12" s="16">
        <f t="shared" si="4"/>
        <v>133</v>
      </c>
    </row>
    <row r="13" spans="1:33" ht="12.75">
      <c r="A13" s="1">
        <v>25</v>
      </c>
      <c r="B13" s="1" t="s">
        <v>70</v>
      </c>
      <c r="C13" s="10">
        <f>'Winside '!C13+Wausa!C13+'Elgin '!C13+Osmond!C13+'Madison '!C13+'Laurel '!C13+HTR1Randolph!C13+HTR2Winside!C13+Orchard!C13+Neligh!C13+Stanton!C13+Bloomfield!C13+Westholt!C13+'Humphrey HF'!C13+'Hartington Pub'!C13+Randolph!C13+'L&amp;C R1. Wynot'!C13+'L&amp;CR2Allen'!C13+'L&amp;C Tourny R.3'!C13+'O''Neil'!C13+Creighton!C13+'Subdistricts-EHPHHS'!C13+'Sub1 Neligh-Oak.'!C13+'-Dist 2'!C13+'Districts 3'!C13+'Elkhorn Valley'!C13+'-State 1st'!C13+'State Semis'!C13+'State Finals'!C13</f>
        <v>6</v>
      </c>
      <c r="D13" s="10">
        <f>'Winside '!D13+Wausa!D13+'Elgin '!D13+Osmond!D13+'Madison '!D13+'Laurel '!D13+HTR1Randolph!D13+HTR2Winside!D13+Orchard!D13+Neligh!D13+Stanton!D13+Bloomfield!D13+Westholt!D13+'Humphrey HF'!D13+'Hartington Pub'!D13+Randolph!D13+'L&amp;C R1. Wynot'!D13+'L&amp;CR2Allen'!D13+'L&amp;C Tourny R.3'!D13+'O''Neil'!D13+Creighton!D13+'Subdistricts-EHPHHS'!D13+'Sub1 Neligh-Oak.'!D13+'-Dist 2'!D13+'Districts 3'!D13+'Elkhorn Valley'!D13+'-State 1st'!D13+'State Semis'!D13+'State Finals'!D13</f>
        <v>25</v>
      </c>
      <c r="E13" s="14">
        <f t="shared" si="0"/>
        <v>0.24</v>
      </c>
      <c r="F13" s="15"/>
      <c r="G13" s="10">
        <f>'Winside '!G13+Wausa!G13+'Elgin '!G13+Osmond!G13+'Madison '!G13+'Laurel '!G13+HTR1Randolph!G13+HTR2Winside!G13+Orchard!G13+Neligh!G13+Stanton!G13+Bloomfield!G13+Westholt!G13+'Humphrey HF'!G13+'Hartington Pub'!G13+Randolph!G13+'L&amp;C R1. Wynot'!G13+'L&amp;CR2Allen'!G13+'L&amp;C Tourny R.3'!G13+'O''Neil'!G13+Creighton!G13+'Subdistricts-EHPHHS'!G13+'Sub1 Neligh-Oak.'!G13+'-Dist 2'!G13+'Districts 3'!G13+'Elkhorn Valley'!G13+'-State 1st'!G13+'State Semis'!G13+'State Finals'!G13</f>
        <v>21</v>
      </c>
      <c r="H13" s="10">
        <f>'Winside '!H13+Wausa!H13+'Elgin '!H13+Osmond!H13+'Madison '!H13+'Laurel '!H13+HTR1Randolph!H13+HTR2Winside!H13+Orchard!H13+Neligh!H13+Stanton!H13+Bloomfield!H13+Westholt!H13+'Humphrey HF'!H13+'Hartington Pub'!H13+Randolph!H13+'L&amp;C R1. Wynot'!H13+'L&amp;CR2Allen'!H13+'L&amp;C Tourny R.3'!H13+'O''Neil'!H13+Creighton!H13+'Subdistricts-EHPHHS'!H13+'Sub1 Neligh-Oak.'!H13+'-Dist 2'!H13+'Districts 3'!H13+'Elkhorn Valley'!H13+'-State 1st'!H13+'State Semis'!H13+'State Finals'!H13</f>
        <v>61</v>
      </c>
      <c r="I13" s="14">
        <f t="shared" si="1"/>
        <v>0.3442622950819672</v>
      </c>
      <c r="J13" s="15"/>
      <c r="K13" s="10">
        <f>'Winside '!K13+Wausa!K13+'Elgin '!K13+Osmond!K13+'Madison '!K13+'Laurel '!K13+HTR1Randolph!K13+HTR2Winside!K13+Orchard!K13+Neligh!K13+Stanton!K13+Bloomfield!K13+Westholt!K13+'Humphrey HF'!K13+'Hartington Pub'!K13+Randolph!K13+'L&amp;C R1. Wynot'!K13+'L&amp;CR2Allen'!K13+'L&amp;C Tourny R.3'!K13+'O''Neil'!K13+Creighton!K13+'Subdistricts-EHPHHS'!K13+'Sub1 Neligh-Oak.'!K13+'-Dist 2'!K13+'Districts 3'!K13+'Elkhorn Valley'!K13+'-State 1st'!K13+'State Semis'!K13+'State Finals'!K13</f>
        <v>12</v>
      </c>
      <c r="L13" s="10">
        <f>'Winside '!L13+Wausa!L13+'Elgin '!L13+Osmond!L13+'Madison '!L13+'Laurel '!L13+HTR1Randolph!L13+HTR2Winside!L13+Orchard!L13+Neligh!L13+Stanton!L13+Bloomfield!L13+Westholt!L13+'Humphrey HF'!L13+'Hartington Pub'!L13+Randolph!L13+'L&amp;C R1. Wynot'!L13+'L&amp;CR2Allen'!L13+'L&amp;C Tourny R.3'!L13+'O''Neil'!L13+Creighton!L13+'Subdistricts-EHPHHS'!L13+'Sub1 Neligh-Oak.'!L13+'-Dist 2'!L13+'Districts 3'!L13+'Elkhorn Valley'!L13+'-State 1st'!L13+'State Semis'!L13+'State Finals'!L13</f>
        <v>22</v>
      </c>
      <c r="M13" s="14">
        <f t="shared" si="2"/>
        <v>0.5454545454545454</v>
      </c>
      <c r="N13" s="15"/>
      <c r="O13" s="10">
        <f>'Winside '!O13+Wausa!O13+'Elgin '!O13+Osmond!O13+'Madison '!O13+'Laurel '!O13+HTR1Randolph!O13+HTR2Winside!O13+Orchard!O13+Neligh!O13+Stanton!O13+Bloomfield!O13+Westholt!O13+'Humphrey HF'!O13+'Hartington Pub'!O13+Randolph!O13+'L&amp;C R1. Wynot'!O13+'L&amp;CR2Allen'!O13+'L&amp;C Tourny R.3'!O13+'O''Neil'!O13+Creighton!O13+'Subdistricts-EHPHHS'!O13+'Sub1 Neligh-Oak.'!O13+'-Dist 2'!O13+'Districts 3'!O13+'Elkhorn Valley'!O13+'-State 1st'!O13+'State Semis'!O13+'State Finals'!O13</f>
        <v>13</v>
      </c>
      <c r="P13" s="10">
        <f>'Winside '!P13+Wausa!P13+'Elgin '!P13+Osmond!P13+'Madison '!P13+'Laurel '!P13+HTR1Randolph!P13+HTR2Winside!P13+Orchard!P13+Neligh!P13+Stanton!P13+Bloomfield!P13+Westholt!P13+'Humphrey HF'!P13+'Hartington Pub'!P13+Randolph!P13+'L&amp;C R1. Wynot'!P13+'L&amp;CR2Allen'!P13+'L&amp;C Tourny R.3'!P13+'O''Neil'!P13+Creighton!P13+'Subdistricts-EHPHHS'!P13+'Sub1 Neligh-Oak.'!P13+'-Dist 2'!P13+'Districts 3'!P13+'Elkhorn Valley'!P13+'-State 1st'!P13+'State Semis'!P13+'State Finals'!P13</f>
        <v>20</v>
      </c>
      <c r="Q13" s="15"/>
      <c r="R13" s="10">
        <f>'Winside '!R13+Wausa!R13+'Elgin '!R13+Osmond!R13+'Madison '!R13+'Laurel '!R13+HTR1Randolph!R13+HTR2Winside!R13+Orchard!R13+Neligh!R13+Stanton!R13+Bloomfield!R13+Westholt!R13+'Humphrey HF'!R13+'Hartington Pub'!R13+Randolph!R13+'L&amp;C R1. Wynot'!R13+'L&amp;CR2Allen'!R13+'L&amp;C Tourny R.3'!R13+'O''Neil'!R13+Creighton!R13+'Subdistricts-EHPHHS'!R13+'Sub1 Neligh-Oak.'!R13+'-Dist 2'!R13+'Districts 3'!R13+'Elkhorn Valley'!R13+'-State 1st'!R13+'State Semis'!R13+'State Finals'!R13</f>
        <v>18</v>
      </c>
      <c r="S13" s="15"/>
      <c r="T13" s="10">
        <f>'Winside '!T13+Wausa!T13+'Elgin '!T13+Osmond!T13+'Madison '!T13+'Laurel '!T13+HTR1Randolph!T13+HTR2Winside!T13+Orchard!T13+Neligh!T13+Stanton!T13+Bloomfield!T13+Westholt!T13+'Humphrey HF'!T13+'Hartington Pub'!T13+Randolph!T13+'L&amp;C R1. Wynot'!T13+'L&amp;CR2Allen'!T13+'L&amp;C Tourny R.3'!T13+'O''Neil'!T13+Creighton!T13+'Subdistricts-EHPHHS'!T13+'Sub1 Neligh-Oak.'!T13+'-Dist 2'!T13+'Districts 3'!T13+'Elkhorn Valley'!T13+'-State 1st'!T13+'State Semis'!T13+'State Finals'!T13</f>
        <v>8</v>
      </c>
      <c r="U13" s="10">
        <f>'Winside '!U13+Wausa!U13+'Elgin '!U13+Osmond!U13+'Madison '!U13+'Laurel '!U13+HTR1Randolph!U13+HTR2Winside!U13+Orchard!U13+Neligh!U13+Stanton!U13+Bloomfield!U13+Westholt!U13+'Humphrey HF'!U13+'Hartington Pub'!U13+Randolph!U13+'L&amp;C R1. Wynot'!U13+'L&amp;CR2Allen'!U13+'L&amp;C Tourny R.3'!U13+'O''Neil'!U13+Creighton!U13+'Subdistricts-EHPHHS'!U13+'Sub1 Neligh-Oak.'!U13+'-Dist 2'!U13+'Districts 3'!U13+'Elkhorn Valley'!U13+'-State 1st'!U13+'State Semis'!U13+'State Finals'!U13</f>
        <v>9</v>
      </c>
      <c r="V13" s="10">
        <f>'Winside '!V13+Wausa!V13+'Elgin '!V13+Osmond!V13+'Madison '!V13+'Laurel '!V13+HTR1Randolph!V13+HTR2Winside!V13+Orchard!V13+Neligh!V13+Stanton!V13+Bloomfield!V13+Westholt!V13+'Humphrey HF'!V13+'Hartington Pub'!V13+Randolph!V13+'L&amp;C R1. Wynot'!V13+'L&amp;CR2Allen'!V13+'L&amp;C Tourny R.3'!V13+'O''Neil'!V13+Creighton!V13+'Subdistricts-EHPHHS'!V13+'Sub1 Neligh-Oak.'!V13+'-Dist 2'!V13+'Districts 3'!V13+'Elkhorn Valley'!V13+'-State 1st'!V13+'State Semis'!V13+'State Finals'!V13</f>
        <v>12</v>
      </c>
      <c r="W13" s="15"/>
      <c r="X13" s="10">
        <f>'Winside '!X13+Wausa!X13+'Elgin '!X13+Osmond!X13+'Madison '!X13+'Laurel '!X13+HTR1Randolph!X13+HTR2Winside!X13+Orchard!X13+Neligh!X13+Stanton!X13+Bloomfield!X13+Westholt!X13+'Humphrey HF'!X13+'Hartington Pub'!X13+Randolph!X13+'L&amp;C R1. Wynot'!X13+'L&amp;CR2Allen'!X13+'L&amp;C Tourny R.3'!X13+'O''Neil'!X13+Creighton!X13+'Subdistricts-EHPHHS'!X13+'Sub1 Neligh-Oak.'!X13+'-Dist 2'!X13+'Districts 3'!X13+'Elkhorn Valley'!X13+'-State 1st'!X13+'State Semis'!X13+'State Finals'!X13</f>
        <v>12</v>
      </c>
      <c r="Y13" s="10">
        <f>'Winside '!Y13+Wausa!Y13+'Elgin '!Y13+Osmond!Y13+'Madison '!Y13+'Laurel '!Y13+HTR1Randolph!Y13+HTR2Winside!Y13+Orchard!Y13+Neligh!Y13+Stanton!Y13+Bloomfield!Y13+Westholt!Y13+'Humphrey HF'!Y13+'Hartington Pub'!Y13+Randolph!Y13+'L&amp;C R1. Wynot'!Y13+'L&amp;CR2Allen'!Y13+'L&amp;C Tourny R.3'!Y13+'O''Neil'!Y13+Creighton!Y13+'Subdistricts-EHPHHS'!Y13+'Sub1 Neligh-Oak.'!Y13+'-Dist 2'!Y13+'Districts 3'!Y13+'Elkhorn Valley'!Y13+'-State 1st'!Y13+'State Semis'!Y13+'State Finals'!Y13</f>
        <v>16</v>
      </c>
      <c r="Z13" s="10">
        <f>'Winside '!Z13+Wausa!Z13+'Elgin '!Z13+Osmond!Z13+'Madison '!Z13+'Laurel '!Z13+HTR1Randolph!Z13+HTR2Winside!Z13+Orchard!Z13+Neligh!Z13+Stanton!Z13+Bloomfield!Z13+Westholt!Z13+'Humphrey HF'!Z13+'Hartington Pub'!Z13+Randolph!Z13+'L&amp;C R1. Wynot'!Z13+'L&amp;CR2Allen'!Z13+'L&amp;C Tourny R.3'!Z13+'O''Neil'!Z13+Creighton!Z13+'Subdistricts-EHPHHS'!Z13+'Sub1 Neligh-Oak.'!Z13+'-Dist 2'!Z13+'Districts 3'!Z13+'Elkhorn Valley'!Z13+'-State 1st'!Z13+'State Semis'!Z13+'State Finals'!Z13</f>
        <v>0</v>
      </c>
      <c r="AA13" s="10">
        <f>'Winside '!AA13+Wausa!AA13+'Elgin '!AA13+Osmond!AA13+'Madison '!AA13+'Laurel '!AA13+HTR1Randolph!AA13+HTR2Winside!AA13+Orchard!AA13+Neligh!AA13+Stanton!AA13+Bloomfield!AA13+Westholt!AA13+'Humphrey HF'!AA13+'Hartington Pub'!AA13+Randolph!AA13+'L&amp;C R1. Wynot'!AA13+'L&amp;CR2Allen'!AA13+'L&amp;C Tourny R.3'!AA13+'O''Neil'!AA13+Creighton!AA13+'Subdistricts-EHPHHS'!AA13+'Sub1 Neligh-Oak.'!AA13+'-Dist 2'!AA13+'Districts 3'!AA13+'Elkhorn Valley'!AA13+'-State 1st'!AA13+'State Semis'!AA13+'State Finals'!AA13</f>
        <v>1</v>
      </c>
      <c r="AB13" s="15"/>
      <c r="AC13" s="10">
        <f>'Winside '!AC13+Wausa!AC13+'Elgin '!AC13+Osmond!AC13+'Madison '!AC13+'Laurel '!AC13+HTR1Randolph!AC13+HTR2Winside!AC13+Orchard!AC13+Neligh!AC13+Stanton!AC13+Bloomfield!AC13+Westholt!AC13+'Humphrey HF'!AC13+'Hartington Pub'!AC13+Randolph!AC13+'L&amp;C R1. Wynot'!AC13+'L&amp;CR2Allen'!AC13+'L&amp;C Tourny R.3'!AC13+'O''Neil'!AC13+Creighton!AC13+'Subdistricts-EHPHHS'!AC13+'Sub1 Neligh-Oak.'!AC13+'-Dist 2'!AC13+'Districts 3'!AC13+'Elkhorn Valley'!AC13+'-State 1st'!AC13+'State Semis'!AC13+'State Finals'!AC13</f>
        <v>73</v>
      </c>
      <c r="AD13" s="15"/>
      <c r="AE13" s="11">
        <f t="shared" si="3"/>
        <v>72</v>
      </c>
      <c r="AF13" s="15"/>
      <c r="AG13" s="16">
        <f t="shared" si="4"/>
        <v>45</v>
      </c>
    </row>
    <row r="14" spans="1:33" ht="12.75">
      <c r="A14" s="1">
        <v>31</v>
      </c>
      <c r="B14" s="1" t="s">
        <v>76</v>
      </c>
      <c r="C14" s="10">
        <f>'Winside '!C14+Wausa!C14+'Elgin '!C14+Osmond!C14+'Madison '!C14+'Laurel '!C14+HTR1Randolph!C14+HTR2Winside!C14+Orchard!C14+Neligh!C14+Stanton!C14+Bloomfield!C14+Westholt!C14+'Humphrey HF'!C14+'Hartington Pub'!C14+Randolph!C14+'L&amp;C R1. Wynot'!C14+'L&amp;CR2Allen'!C14+'L&amp;C Tourny R.3'!C14+'O''Neil'!C14+Creighton!C14+'Subdistricts-EHPHHS'!C14+'Sub1 Neligh-Oak.'!C14+'-Dist 2'!C14+'Districts 3'!C14+'Elkhorn Valley'!C14+'-State 1st'!C14+'State Semis'!C14+'State Finals'!C14</f>
        <v>4</v>
      </c>
      <c r="D14" s="10">
        <f>'Winside '!D14+Wausa!D14+'Elgin '!D14+Osmond!D14+'Madison '!D14+'Laurel '!D14+HTR1Randolph!D14+HTR2Winside!D14+Orchard!D14+Neligh!D14+Stanton!D14+Bloomfield!D14+Westholt!D14+'Humphrey HF'!D14+'Hartington Pub'!D14+Randolph!D14+'L&amp;C R1. Wynot'!D14+'L&amp;CR2Allen'!D14+'L&amp;C Tourny R.3'!D14+'O''Neil'!D14+Creighton!D14+'Subdistricts-EHPHHS'!D14+'Sub1 Neligh-Oak.'!D14+'-Dist 2'!D14+'Districts 3'!D14+'Elkhorn Valley'!D14+'-State 1st'!D14+'State Semis'!D14+'State Finals'!D14</f>
        <v>27</v>
      </c>
      <c r="E14" s="14">
        <f t="shared" si="0"/>
        <v>0.14814814814814814</v>
      </c>
      <c r="F14" s="15"/>
      <c r="G14" s="10">
        <f>'Winside '!G14+Wausa!G14+'Elgin '!G14+Osmond!G14+'Madison '!G14+'Laurel '!G14+HTR1Randolph!G14+HTR2Winside!G14+Orchard!G14+Neligh!G14+Stanton!G14+Bloomfield!G14+Westholt!G14+'Humphrey HF'!G14+'Hartington Pub'!G14+Randolph!G14+'L&amp;C R1. Wynot'!G14+'L&amp;CR2Allen'!G14+'L&amp;C Tourny R.3'!G14+'O''Neil'!G14+Creighton!G14+'Subdistricts-EHPHHS'!G14+'Sub1 Neligh-Oak.'!G14+'-Dist 2'!G14+'Districts 3'!G14+'Elkhorn Valley'!G14+'-State 1st'!G14+'State Semis'!G14+'State Finals'!G14</f>
        <v>3</v>
      </c>
      <c r="H14" s="10">
        <f>'Winside '!H14+Wausa!H14+'Elgin '!H14+Osmond!H14+'Madison '!H14+'Laurel '!H14+HTR1Randolph!H14+HTR2Winside!H14+Orchard!H14+Neligh!H14+Stanton!H14+Bloomfield!H14+Westholt!H14+'Humphrey HF'!H14+'Hartington Pub'!H14+Randolph!H14+'L&amp;C R1. Wynot'!H14+'L&amp;CR2Allen'!H14+'L&amp;C Tourny R.3'!H14+'O''Neil'!H14+Creighton!H14+'Subdistricts-EHPHHS'!H14+'Sub1 Neligh-Oak.'!H14+'-Dist 2'!H14+'Districts 3'!H14+'Elkhorn Valley'!H14+'-State 1st'!H14+'State Semis'!H14+'State Finals'!H14</f>
        <v>19</v>
      </c>
      <c r="I14" s="14">
        <f t="shared" si="1"/>
        <v>0.15789473684210525</v>
      </c>
      <c r="J14" s="15"/>
      <c r="K14" s="10">
        <f>'Winside '!K14+Wausa!K14+'Elgin '!K14+Osmond!K14+'Madison '!K14+'Laurel '!K14+HTR1Randolph!K14+HTR2Winside!K14+Orchard!K14+Neligh!K14+Stanton!K14+Bloomfield!K14+Westholt!K14+'Humphrey HF'!K14+'Hartington Pub'!K14+Randolph!K14+'L&amp;C R1. Wynot'!K14+'L&amp;CR2Allen'!K14+'L&amp;C Tourny R.3'!K14+'O''Neil'!K14+Creighton!K14+'Subdistricts-EHPHHS'!K14+'Sub1 Neligh-Oak.'!K14+'-Dist 2'!K14+'Districts 3'!K14+'Elkhorn Valley'!K14+'-State 1st'!K14+'State Semis'!K14+'State Finals'!K14</f>
        <v>3</v>
      </c>
      <c r="L14" s="10">
        <f>'Winside '!L14+Wausa!L14+'Elgin '!L14+Osmond!L14+'Madison '!L14+'Laurel '!L14+HTR1Randolph!L14+HTR2Winside!L14+Orchard!L14+Neligh!L14+Stanton!L14+Bloomfield!L14+Westholt!L14+'Humphrey HF'!L14+'Hartington Pub'!L14+Randolph!L14+'L&amp;C R1. Wynot'!L14+'L&amp;CR2Allen'!L14+'L&amp;C Tourny R.3'!L14+'O''Neil'!L14+Creighton!L14+'Subdistricts-EHPHHS'!L14+'Sub1 Neligh-Oak.'!L14+'-Dist 2'!L14+'Districts 3'!L14+'Elkhorn Valley'!L14+'-State 1st'!L14+'State Semis'!L14+'State Finals'!L14</f>
        <v>4</v>
      </c>
      <c r="M14" s="14">
        <f t="shared" si="2"/>
        <v>0.75</v>
      </c>
      <c r="N14" s="15"/>
      <c r="O14" s="10">
        <f>'Winside '!O14+Wausa!O14+'Elgin '!O14+Osmond!O14+'Madison '!O14+'Laurel '!O14+HTR1Randolph!O14+HTR2Winside!O14+Orchard!O14+Neligh!O14+Stanton!O14+Bloomfield!O14+Westholt!O14+'Humphrey HF'!O14+'Hartington Pub'!O14+Randolph!O14+'L&amp;C R1. Wynot'!O14+'L&amp;CR2Allen'!O14+'L&amp;C Tourny R.3'!O14+'O''Neil'!O14+Creighton!O14+'Subdistricts-EHPHHS'!O14+'Sub1 Neligh-Oak.'!O14+'-Dist 2'!O14+'Districts 3'!O14+'Elkhorn Valley'!O14+'-State 1st'!O14+'State Semis'!O14+'State Finals'!O14</f>
        <v>10</v>
      </c>
      <c r="P14" s="10">
        <f>'Winside '!P14+Wausa!P14+'Elgin '!P14+Osmond!P14+'Madison '!P14+'Laurel '!P14+HTR1Randolph!P14+HTR2Winside!P14+Orchard!P14+Neligh!P14+Stanton!P14+Bloomfield!P14+Westholt!P14+'Humphrey HF'!P14+'Hartington Pub'!P14+Randolph!P14+'L&amp;C R1. Wynot'!P14+'L&amp;CR2Allen'!P14+'L&amp;C Tourny R.3'!P14+'O''Neil'!P14+Creighton!P14+'Subdistricts-EHPHHS'!P14+'Sub1 Neligh-Oak.'!P14+'-Dist 2'!P14+'Districts 3'!P14+'Elkhorn Valley'!P14+'-State 1st'!P14+'State Semis'!P14+'State Finals'!P14</f>
        <v>11</v>
      </c>
      <c r="Q14" s="15"/>
      <c r="R14" s="10">
        <f>'Winside '!R14+Wausa!R14+'Elgin '!R14+Osmond!R14+'Madison '!R14+'Laurel '!R14+HTR1Randolph!R14+HTR2Winside!R14+Orchard!R14+Neligh!R14+Stanton!R14+Bloomfield!R14+Westholt!R14+'Humphrey HF'!R14+'Hartington Pub'!R14+Randolph!R14+'L&amp;C R1. Wynot'!R14+'L&amp;CR2Allen'!R14+'L&amp;C Tourny R.3'!R14+'O''Neil'!R14+Creighton!R14+'Subdistricts-EHPHHS'!R14+'Sub1 Neligh-Oak.'!R14+'-Dist 2'!R14+'Districts 3'!R14+'Elkhorn Valley'!R14+'-State 1st'!R14+'State Semis'!R14+'State Finals'!R14</f>
        <v>16</v>
      </c>
      <c r="S14" s="15"/>
      <c r="T14" s="10">
        <f>'Winside '!T14+Wausa!T14+'Elgin '!T14+Osmond!T14+'Madison '!T14+'Laurel '!T14+HTR1Randolph!T14+HTR2Winside!T14+Orchard!T14+Neligh!T14+Stanton!T14+Bloomfield!T14+Westholt!T14+'Humphrey HF'!T14+'Hartington Pub'!T14+Randolph!T14+'L&amp;C R1. Wynot'!T14+'L&amp;CR2Allen'!T14+'L&amp;C Tourny R.3'!T14+'O''Neil'!T14+Creighton!T14+'Subdistricts-EHPHHS'!T14+'Sub1 Neligh-Oak.'!T14+'-Dist 2'!T14+'Districts 3'!T14+'Elkhorn Valley'!T14+'-State 1st'!T14+'State Semis'!T14+'State Finals'!T14</f>
        <v>14</v>
      </c>
      <c r="U14" s="10">
        <f>'Winside '!U14+Wausa!U14+'Elgin '!U14+Osmond!U14+'Madison '!U14+'Laurel '!U14+HTR1Randolph!U14+HTR2Winside!U14+Orchard!U14+Neligh!U14+Stanton!U14+Bloomfield!U14+Westholt!U14+'Humphrey HF'!U14+'Hartington Pub'!U14+Randolph!U14+'L&amp;C R1. Wynot'!U14+'L&amp;CR2Allen'!U14+'L&amp;C Tourny R.3'!U14+'O''Neil'!U14+Creighton!U14+'Subdistricts-EHPHHS'!U14+'Sub1 Neligh-Oak.'!U14+'-Dist 2'!U14+'Districts 3'!U14+'Elkhorn Valley'!U14+'-State 1st'!U14+'State Semis'!U14+'State Finals'!U14</f>
        <v>0</v>
      </c>
      <c r="V14" s="10">
        <f>'Winside '!V14+Wausa!V14+'Elgin '!V14+Osmond!V14+'Madison '!V14+'Laurel '!V14+HTR1Randolph!V14+HTR2Winside!V14+Orchard!V14+Neligh!V14+Stanton!V14+Bloomfield!V14+Westholt!V14+'Humphrey HF'!V14+'Hartington Pub'!V14+Randolph!V14+'L&amp;C R1. Wynot'!V14+'L&amp;CR2Allen'!V14+'L&amp;C Tourny R.3'!V14+'O''Neil'!V14+Creighton!V14+'Subdistricts-EHPHHS'!V14+'Sub1 Neligh-Oak.'!V14+'-Dist 2'!V14+'Districts 3'!V14+'Elkhorn Valley'!V14+'-State 1st'!V14+'State Semis'!V14+'State Finals'!V14</f>
        <v>2</v>
      </c>
      <c r="W14" s="15"/>
      <c r="X14" s="10">
        <f>'Winside '!X14+Wausa!X14+'Elgin '!X14+Osmond!X14+'Madison '!X14+'Laurel '!X14+HTR1Randolph!X14+HTR2Winside!X14+Orchard!X14+Neligh!X14+Stanton!X14+Bloomfield!X14+Westholt!X14+'Humphrey HF'!X14+'Hartington Pub'!X14+Randolph!X14+'L&amp;C R1. Wynot'!X14+'L&amp;CR2Allen'!X14+'L&amp;C Tourny R.3'!X14+'O''Neil'!X14+Creighton!X14+'Subdistricts-EHPHHS'!X14+'Sub1 Neligh-Oak.'!X14+'-Dist 2'!X14+'Districts 3'!X14+'Elkhorn Valley'!X14+'-State 1st'!X14+'State Semis'!X14+'State Finals'!X14</f>
        <v>9</v>
      </c>
      <c r="Y14" s="10">
        <f>'Winside '!Y14+Wausa!Y14+'Elgin '!Y14+Osmond!Y14+'Madison '!Y14+'Laurel '!Y14+HTR1Randolph!Y14+HTR2Winside!Y14+Orchard!Y14+Neligh!Y14+Stanton!Y14+Bloomfield!Y14+Westholt!Y14+'Humphrey HF'!Y14+'Hartington Pub'!Y14+Randolph!Y14+'L&amp;C R1. Wynot'!Y14+'L&amp;CR2Allen'!Y14+'L&amp;C Tourny R.3'!Y14+'O''Neil'!Y14+Creighton!Y14+'Subdistricts-EHPHHS'!Y14+'Sub1 Neligh-Oak.'!Y14+'-Dist 2'!Y14+'Districts 3'!Y14+'Elkhorn Valley'!Y14+'-State 1st'!Y14+'State Semis'!Y14+'State Finals'!Y14</f>
        <v>7</v>
      </c>
      <c r="Z14" s="10">
        <f>'Winside '!Z14+Wausa!Z14+'Elgin '!Z14+Osmond!Z14+'Madison '!Z14+'Laurel '!Z14+HTR1Randolph!Z14+HTR2Winside!Z14+Orchard!Z14+Neligh!Z14+Stanton!Z14+Bloomfield!Z14+Westholt!Z14+'Humphrey HF'!Z14+'Hartington Pub'!Z14+Randolph!Z14+'L&amp;C R1. Wynot'!Z14+'L&amp;CR2Allen'!Z14+'L&amp;C Tourny R.3'!Z14+'O''Neil'!Z14+Creighton!Z14+'Subdistricts-EHPHHS'!Z14+'Sub1 Neligh-Oak.'!Z14+'-Dist 2'!Z14+'Districts 3'!Z14+'Elkhorn Valley'!Z14+'-State 1st'!Z14+'State Semis'!Z14+'State Finals'!Z14</f>
        <v>1</v>
      </c>
      <c r="AA14" s="10">
        <f>'Winside '!AA14+Wausa!AA14+'Elgin '!AA14+Osmond!AA14+'Madison '!AA14+'Laurel '!AA14+HTR1Randolph!AA14+HTR2Winside!AA14+Orchard!AA14+Neligh!AA14+Stanton!AA14+Bloomfield!AA14+Westholt!AA14+'Humphrey HF'!AA14+'Hartington Pub'!AA14+Randolph!AA14+'L&amp;C R1. Wynot'!AA14+'L&amp;CR2Allen'!AA14+'L&amp;C Tourny R.3'!AA14+'O''Neil'!AA14+Creighton!AA14+'Subdistricts-EHPHHS'!AA14+'Sub1 Neligh-Oak.'!AA14+'-Dist 2'!AA14+'Districts 3'!AA14+'Elkhorn Valley'!AA14+'-State 1st'!AA14+'State Semis'!AA14+'State Finals'!AA14</f>
        <v>0</v>
      </c>
      <c r="AB14" s="15"/>
      <c r="AC14" s="10">
        <f>'Winside '!AC14+Wausa!AC14+'Elgin '!AC14+Osmond!AC14+'Madison '!AC14+'Laurel '!AC14+HTR1Randolph!AC14+HTR2Winside!AC14+Orchard!AC14+Neligh!AC14+Stanton!AC14+Bloomfield!AC14+Westholt!AC14+'Humphrey HF'!AC14+'Hartington Pub'!AC14+Randolph!AC14+'L&amp;C R1. Wynot'!AC14+'L&amp;CR2Allen'!AC14+'L&amp;C Tourny R.3'!AC14+'O''Neil'!AC14+Creighton!AC14+'Subdistricts-EHPHHS'!AC14+'Sub1 Neligh-Oak.'!AC14+'-Dist 2'!AC14+'Districts 3'!AC14+'Elkhorn Valley'!AC14+'-State 1st'!AC14+'State Semis'!AC14+'State Finals'!AC14</f>
        <v>74</v>
      </c>
      <c r="AD14" s="15"/>
      <c r="AE14" s="11">
        <f t="shared" si="3"/>
        <v>21</v>
      </c>
      <c r="AF14" s="15"/>
      <c r="AG14" s="16">
        <f t="shared" si="4"/>
        <v>6</v>
      </c>
    </row>
    <row r="15" spans="1:33" ht="12.75">
      <c r="A15" s="1">
        <v>41</v>
      </c>
      <c r="B15" s="19" t="s">
        <v>71</v>
      </c>
      <c r="C15" s="10">
        <f>'Winside '!C15+Wausa!C15+'Elgin '!C15+Osmond!C15+'Madison '!C15+'Laurel '!C15+HTR1Randolph!C15+HTR2Winside!C15+Orchard!C15+Neligh!C15+Stanton!C15+Bloomfield!C15+Westholt!C15+'Humphrey HF'!C15+'Hartington Pub'!C15+Randolph!C15+'L&amp;C R1. Wynot'!C15+'L&amp;CR2Allen'!C15+'L&amp;C Tourny R.3'!C15+'O''Neil'!C15+Creighton!C15+'Subdistricts-EHPHHS'!C15+'Sub1 Neligh-Oak.'!C15+'-Dist 2'!C15+'Districts 3'!C15+'Elkhorn Valley'!C15+'-State 1st'!C15+'State Semis'!C15+'State Finals'!C15</f>
        <v>0</v>
      </c>
      <c r="D15" s="10">
        <f>'Winside '!D15+Wausa!D15+'Elgin '!D15+Osmond!D15+'Madison '!D15+'Laurel '!D15+HTR1Randolph!D15+HTR2Winside!D15+Orchard!D15+Neligh!D15+Stanton!D15+Bloomfield!D15+Westholt!D15+'Humphrey HF'!D15+'Hartington Pub'!D15+Randolph!D15+'L&amp;C R1. Wynot'!D15+'L&amp;CR2Allen'!D15+'L&amp;C Tourny R.3'!D15+'O''Neil'!D15+Creighton!D15+'Subdistricts-EHPHHS'!D15+'Sub1 Neligh-Oak.'!D15+'-Dist 2'!D15+'Districts 3'!D15+'Elkhorn Valley'!D15+'-State 1st'!D15+'State Semis'!D15+'State Finals'!D15</f>
        <v>1</v>
      </c>
      <c r="E15" s="14">
        <f t="shared" si="0"/>
        <v>0</v>
      </c>
      <c r="F15" s="15"/>
      <c r="G15" s="10">
        <f>'Winside '!G15+Wausa!G15+'Elgin '!G15+Osmond!G15+'Madison '!G15+'Laurel '!G15+HTR1Randolph!G15+HTR2Winside!G15+Orchard!G15+Neligh!G15+Stanton!G15+Bloomfield!G15+Westholt!G15+'Humphrey HF'!G15+'Hartington Pub'!G15+Randolph!G15+'L&amp;C R1. Wynot'!G15+'L&amp;CR2Allen'!G15+'L&amp;C Tourny R.3'!G15+'O''Neil'!G15+Creighton!G15+'Subdistricts-EHPHHS'!G15+'Sub1 Neligh-Oak.'!G15+'-Dist 2'!G15+'Districts 3'!G15+'Elkhorn Valley'!G15+'-State 1st'!G15+'State Semis'!G15+'State Finals'!G15</f>
        <v>82</v>
      </c>
      <c r="H15" s="10">
        <f>'Winside '!H15+Wausa!H15+'Elgin '!H15+Osmond!H15+'Madison '!H15+'Laurel '!H15+HTR1Randolph!H15+HTR2Winside!H15+Orchard!H15+Neligh!H15+Stanton!H15+Bloomfield!H15+Westholt!H15+'Humphrey HF'!H15+'Hartington Pub'!H15+Randolph!H15+'L&amp;C R1. Wynot'!H15+'L&amp;CR2Allen'!H15+'L&amp;C Tourny R.3'!H15+'O''Neil'!H15+Creighton!H15+'Subdistricts-EHPHHS'!H15+'Sub1 Neligh-Oak.'!H15+'-Dist 2'!H15+'Districts 3'!H15+'Elkhorn Valley'!H15+'-State 1st'!H15+'State Semis'!H15+'State Finals'!H15</f>
        <v>177</v>
      </c>
      <c r="I15" s="14">
        <f t="shared" si="1"/>
        <v>0.4632768361581921</v>
      </c>
      <c r="J15" s="15"/>
      <c r="K15" s="10">
        <f>'Winside '!K15+Wausa!K15+'Elgin '!K15+Osmond!K15+'Madison '!K15+'Laurel '!K15+HTR1Randolph!K15+HTR2Winside!K15+Orchard!K15+Neligh!K15+Stanton!K15+Bloomfield!K15+Westholt!K15+'Humphrey HF'!K15+'Hartington Pub'!K15+Randolph!K15+'L&amp;C R1. Wynot'!K15+'L&amp;CR2Allen'!K15+'L&amp;C Tourny R.3'!K15+'O''Neil'!K15+Creighton!K15+'Subdistricts-EHPHHS'!K15+'Sub1 Neligh-Oak.'!K15+'-Dist 2'!K15+'Districts 3'!K15+'Elkhorn Valley'!K15+'-State 1st'!K15+'State Semis'!K15+'State Finals'!K15</f>
        <v>27</v>
      </c>
      <c r="L15" s="10">
        <f>'Winside '!L15+Wausa!L15+'Elgin '!L15+Osmond!L15+'Madison '!L15+'Laurel '!L15+HTR1Randolph!L15+HTR2Winside!L15+Orchard!L15+Neligh!L15+Stanton!L15+Bloomfield!L15+Westholt!L15+'Humphrey HF'!L15+'Hartington Pub'!L15+Randolph!L15+'L&amp;C R1. Wynot'!L15+'L&amp;CR2Allen'!L15+'L&amp;C Tourny R.3'!L15+'O''Neil'!L15+Creighton!L15+'Subdistricts-EHPHHS'!L15+'Sub1 Neligh-Oak.'!L15+'-Dist 2'!L15+'Districts 3'!L15+'Elkhorn Valley'!L15+'-State 1st'!L15+'State Semis'!L15+'State Finals'!L15</f>
        <v>54</v>
      </c>
      <c r="M15" s="14">
        <f t="shared" si="2"/>
        <v>0.5</v>
      </c>
      <c r="N15" s="15"/>
      <c r="O15" s="10">
        <f>'Winside '!O15+Wausa!O15+'Elgin '!O15+Osmond!O15+'Madison '!O15+'Laurel '!O15+HTR1Randolph!O15+HTR2Winside!O15+Orchard!O15+Neligh!O15+Stanton!O15+Bloomfield!O15+Westholt!O15+'Humphrey HF'!O15+'Hartington Pub'!O15+Randolph!O15+'L&amp;C R1. Wynot'!O15+'L&amp;CR2Allen'!O15+'L&amp;C Tourny R.3'!O15+'O''Neil'!O15+Creighton!O15+'Subdistricts-EHPHHS'!O15+'Sub1 Neligh-Oak.'!O15+'-Dist 2'!O15+'Districts 3'!O15+'Elkhorn Valley'!O15+'-State 1st'!O15+'State Semis'!O15+'State Finals'!O15</f>
        <v>41</v>
      </c>
      <c r="P15" s="10">
        <f>'Winside '!P15+Wausa!P15+'Elgin '!P15+Osmond!P15+'Madison '!P15+'Laurel '!P15+HTR1Randolph!P15+HTR2Winside!P15+Orchard!P15+Neligh!P15+Stanton!P15+Bloomfield!P15+Westholt!P15+'Humphrey HF'!P15+'Hartington Pub'!P15+Randolph!P15+'L&amp;C R1. Wynot'!P15+'L&amp;CR2Allen'!P15+'L&amp;C Tourny R.3'!P15+'O''Neil'!P15+Creighton!P15+'Subdistricts-EHPHHS'!P15+'Sub1 Neligh-Oak.'!P15+'-Dist 2'!P15+'Districts 3'!P15+'Elkhorn Valley'!P15+'-State 1st'!P15+'State Semis'!P15+'State Finals'!P15</f>
        <v>75</v>
      </c>
      <c r="Q15" s="15"/>
      <c r="R15" s="10">
        <f>'Winside '!R15+Wausa!R15+'Elgin '!R15+Osmond!R15+'Madison '!R15+'Laurel '!R15+HTR1Randolph!R15+HTR2Winside!R15+Orchard!R15+Neligh!R15+Stanton!R15+Bloomfield!R15+Westholt!R15+'Humphrey HF'!R15+'Hartington Pub'!R15+Randolph!R15+'L&amp;C R1. Wynot'!R15+'L&amp;CR2Allen'!R15+'L&amp;C Tourny R.3'!R15+'O''Neil'!R15+Creighton!R15+'Subdistricts-EHPHHS'!R15+'Sub1 Neligh-Oak.'!R15+'-Dist 2'!R15+'Districts 3'!R15+'Elkhorn Valley'!R15+'-State 1st'!R15+'State Semis'!R15+'State Finals'!R15</f>
        <v>59</v>
      </c>
      <c r="S15" s="15"/>
      <c r="T15" s="10">
        <f>'Winside '!T15+Wausa!T15+'Elgin '!T15+Osmond!T15+'Madison '!T15+'Laurel '!T15+HTR1Randolph!T15+HTR2Winside!T15+Orchard!T15+Neligh!T15+Stanton!T15+Bloomfield!T15+Westholt!T15+'Humphrey HF'!T15+'Hartington Pub'!T15+Randolph!T15+'L&amp;C R1. Wynot'!T15+'L&amp;CR2Allen'!T15+'L&amp;C Tourny R.3'!T15+'O''Neil'!T15+Creighton!T15+'Subdistricts-EHPHHS'!T15+'Sub1 Neligh-Oak.'!T15+'-Dist 2'!T15+'Districts 3'!T15+'Elkhorn Valley'!T15+'-State 1st'!T15+'State Semis'!T15+'State Finals'!T15</f>
        <v>16</v>
      </c>
      <c r="U15" s="10">
        <f>'Winside '!U15+Wausa!U15+'Elgin '!U15+Osmond!U15+'Madison '!U15+'Laurel '!U15+HTR1Randolph!U15+HTR2Winside!U15+Orchard!U15+Neligh!U15+Stanton!U15+Bloomfield!U15+Westholt!U15+'Humphrey HF'!U15+'Hartington Pub'!U15+Randolph!U15+'L&amp;C R1. Wynot'!U15+'L&amp;CR2Allen'!U15+'L&amp;C Tourny R.3'!U15+'O''Neil'!U15+Creighton!U15+'Subdistricts-EHPHHS'!U15+'Sub1 Neligh-Oak.'!U15+'-Dist 2'!U15+'Districts 3'!U15+'Elkhorn Valley'!U15+'-State 1st'!U15+'State Semis'!U15+'State Finals'!U15</f>
        <v>5</v>
      </c>
      <c r="V15" s="10">
        <f>'Winside '!V15+Wausa!V15+'Elgin '!V15+Osmond!V15+'Madison '!V15+'Laurel '!V15+HTR1Randolph!V15+HTR2Winside!V15+Orchard!V15+Neligh!V15+Stanton!V15+Bloomfield!V15+Westholt!V15+'Humphrey HF'!V15+'Hartington Pub'!V15+Randolph!V15+'L&amp;C R1. Wynot'!V15+'L&amp;CR2Allen'!V15+'L&amp;C Tourny R.3'!V15+'O''Neil'!V15+Creighton!V15+'Subdistricts-EHPHHS'!V15+'Sub1 Neligh-Oak.'!V15+'-Dist 2'!V15+'Districts 3'!V15+'Elkhorn Valley'!V15+'-State 1st'!V15+'State Semis'!V15+'State Finals'!V15</f>
        <v>20</v>
      </c>
      <c r="W15" s="15"/>
      <c r="X15" s="10">
        <f>'Winside '!X15+Wausa!X15+'Elgin '!X15+Osmond!X15+'Madison '!X15+'Laurel '!X15+HTR1Randolph!X15+HTR2Winside!X15+Orchard!X15+Neligh!X15+Stanton!X15+Bloomfield!X15+Westholt!X15+'Humphrey HF'!X15+'Hartington Pub'!X15+Randolph!X15+'L&amp;C R1. Wynot'!X15+'L&amp;CR2Allen'!X15+'L&amp;C Tourny R.3'!X15+'O''Neil'!X15+Creighton!X15+'Subdistricts-EHPHHS'!X15+'Sub1 Neligh-Oak.'!X15+'-Dist 2'!X15+'Districts 3'!X15+'Elkhorn Valley'!X15+'-State 1st'!X15+'State Semis'!X15+'State Finals'!X15</f>
        <v>33</v>
      </c>
      <c r="Y15" s="10">
        <f>'Winside '!Y15+Wausa!Y15+'Elgin '!Y15+Osmond!Y15+'Madison '!Y15+'Laurel '!Y15+HTR1Randolph!Y15+HTR2Winside!Y15+Orchard!Y15+Neligh!Y15+Stanton!Y15+Bloomfield!Y15+Westholt!Y15+'Humphrey HF'!Y15+'Hartington Pub'!Y15+Randolph!Y15+'L&amp;C R1. Wynot'!Y15+'L&amp;CR2Allen'!Y15+'L&amp;C Tourny R.3'!Y15+'O''Neil'!Y15+Creighton!Y15+'Subdistricts-EHPHHS'!Y15+'Sub1 Neligh-Oak.'!Y15+'-Dist 2'!Y15+'Districts 3'!Y15+'Elkhorn Valley'!Y15+'-State 1st'!Y15+'State Semis'!Y15+'State Finals'!Y15</f>
        <v>14</v>
      </c>
      <c r="Z15" s="10">
        <f>'Winside '!Z15+Wausa!Z15+'Elgin '!Z15+Osmond!Z15+'Madison '!Z15+'Laurel '!Z15+HTR1Randolph!Z15+HTR2Winside!Z15+Orchard!Z15+Neligh!Z15+Stanton!Z15+Bloomfield!Z15+Westholt!Z15+'Humphrey HF'!Z15+'Hartington Pub'!Z15+Randolph!Z15+'L&amp;C R1. Wynot'!Z15+'L&amp;CR2Allen'!Z15+'L&amp;C Tourny R.3'!Z15+'O''Neil'!Z15+Creighton!Z15+'Subdistricts-EHPHHS'!Z15+'Sub1 Neligh-Oak.'!Z15+'-Dist 2'!Z15+'Districts 3'!Z15+'Elkhorn Valley'!Z15+'-State 1st'!Z15+'State Semis'!Z15+'State Finals'!Z15</f>
        <v>24</v>
      </c>
      <c r="AA15" s="10">
        <f>'Winside '!AA15+Wausa!AA15+'Elgin '!AA15+Osmond!AA15+'Madison '!AA15+'Laurel '!AA15+HTR1Randolph!AA15+HTR2Winside!AA15+Orchard!AA15+Neligh!AA15+Stanton!AA15+Bloomfield!AA15+Westholt!AA15+'Humphrey HF'!AA15+'Hartington Pub'!AA15+Randolph!AA15+'L&amp;C R1. Wynot'!AA15+'L&amp;CR2Allen'!AA15+'L&amp;C Tourny R.3'!AA15+'O''Neil'!AA15+Creighton!AA15+'Subdistricts-EHPHHS'!AA15+'Sub1 Neligh-Oak.'!AA15+'-Dist 2'!AA15+'Districts 3'!AA15+'Elkhorn Valley'!AA15+'-State 1st'!AA15+'State Semis'!AA15+'State Finals'!AA15</f>
        <v>3</v>
      </c>
      <c r="AB15" s="15"/>
      <c r="AC15" s="10">
        <f>'Winside '!AC15+Wausa!AC15+'Elgin '!AC15+Osmond!AC15+'Madison '!AC15+'Laurel '!AC15+HTR1Randolph!AC15+HTR2Winside!AC15+Orchard!AC15+Neligh!AC15+Stanton!AC15+Bloomfield!AC15+Westholt!AC15+'Humphrey HF'!AC15+'Hartington Pub'!AC15+Randolph!AC15+'L&amp;C R1. Wynot'!AC15+'L&amp;CR2Allen'!AC15+'L&amp;C Tourny R.3'!AC15+'O''Neil'!AC15+Creighton!AC15+'Subdistricts-EHPHHS'!AC15+'Sub1 Neligh-Oak.'!AC15+'-Dist 2'!AC15+'Districts 3'!AC15+'Elkhorn Valley'!AC15+'-State 1st'!AC15+'State Semis'!AC15+'State Finals'!AC15</f>
        <v>92</v>
      </c>
      <c r="AD15" s="15"/>
      <c r="AE15" s="11">
        <f t="shared" si="3"/>
        <v>191</v>
      </c>
      <c r="AF15" s="15"/>
      <c r="AG15" s="16">
        <f t="shared" si="4"/>
        <v>238</v>
      </c>
    </row>
    <row r="16" spans="1:33" ht="12.75">
      <c r="A16" s="1">
        <v>45</v>
      </c>
      <c r="B16" s="1" t="s">
        <v>72</v>
      </c>
      <c r="C16" s="10">
        <f>'Winside '!C16+Wausa!C16+'Elgin '!C16+Osmond!C16+'Madison '!C16+'Laurel '!C16+HTR1Randolph!C16+HTR2Winside!C16+Orchard!C16+Neligh!C16+Stanton!C16+Bloomfield!C16+Westholt!C16+'Humphrey HF'!C16+'Hartington Pub'!C16+Randolph!C16+'L&amp;C R1. Wynot'!C16+'L&amp;CR2Allen'!C16+'L&amp;C Tourny R.3'!C16+'O''Neil'!C16+Creighton!C16+'Subdistricts-EHPHHS'!C16+'Sub1 Neligh-Oak.'!C16+'-Dist 2'!C16+'Districts 3'!C16+'Elkhorn Valley'!C16+'-State 1st'!C16+'State Semis'!C16+'State Finals'!C16</f>
        <v>0</v>
      </c>
      <c r="D16" s="10">
        <f>'Winside '!D16+Wausa!D16+'Elgin '!D16+Osmond!D16+'Madison '!D16+'Laurel '!D16+HTR1Randolph!D16+HTR2Winside!D16+Orchard!D16+Neligh!D16+Stanton!D16+Bloomfield!D16+Westholt!D16+'Humphrey HF'!D16+'Hartington Pub'!D16+Randolph!D16+'L&amp;C R1. Wynot'!D16+'L&amp;CR2Allen'!D16+'L&amp;C Tourny R.3'!D16+'O''Neil'!D16+Creighton!D16+'Subdistricts-EHPHHS'!D16+'Sub1 Neligh-Oak.'!D16+'-Dist 2'!D16+'Districts 3'!D16+'Elkhorn Valley'!D16+'-State 1st'!D16+'State Semis'!D16+'State Finals'!D16</f>
        <v>0</v>
      </c>
      <c r="E16" s="14" t="str">
        <f t="shared" si="0"/>
        <v>0</v>
      </c>
      <c r="F16" s="15"/>
      <c r="G16" s="10">
        <f>'Winside '!G16+Wausa!G16+'Elgin '!G16+Osmond!G16+'Madison '!G16+'Laurel '!G16+HTR1Randolph!G16+HTR2Winside!G16+Orchard!G16+Neligh!G16+Stanton!G16+Bloomfield!G16+Westholt!G16+'Humphrey HF'!G16+'Hartington Pub'!G16+Randolph!G16+'L&amp;C R1. Wynot'!G16+'L&amp;CR2Allen'!G16+'L&amp;C Tourny R.3'!G16+'O''Neil'!G16+Creighton!G16+'Subdistricts-EHPHHS'!G16+'Sub1 Neligh-Oak.'!G16+'-Dist 2'!G16+'Districts 3'!G16+'Elkhorn Valley'!G16+'-State 1st'!G16+'State Semis'!G16+'State Finals'!G16</f>
        <v>0</v>
      </c>
      <c r="H16" s="10">
        <f>'Winside '!H16+Wausa!H16+'Elgin '!H16+Osmond!H16+'Madison '!H16+'Laurel '!H16+HTR1Randolph!H16+HTR2Winside!H16+Orchard!H16+Neligh!H16+Stanton!H16+Bloomfield!H16+Westholt!H16+'Humphrey HF'!H16+'Hartington Pub'!H16+Randolph!H16+'L&amp;C R1. Wynot'!H16+'L&amp;CR2Allen'!H16+'L&amp;C Tourny R.3'!H16+'O''Neil'!H16+Creighton!H16+'Subdistricts-EHPHHS'!H16+'Sub1 Neligh-Oak.'!H16+'-Dist 2'!H16+'Districts 3'!H16+'Elkhorn Valley'!H16+'-State 1st'!H16+'State Semis'!H16+'State Finals'!H16</f>
        <v>0</v>
      </c>
      <c r="I16" s="14" t="str">
        <f t="shared" si="1"/>
        <v>0</v>
      </c>
      <c r="J16" s="15"/>
      <c r="K16" s="10">
        <f>'Winside '!K16+Wausa!K16+'Elgin '!K16+Osmond!K16+'Madison '!K16+'Laurel '!K16+HTR1Randolph!K16+HTR2Winside!K16+Orchard!K16+Neligh!K16+Stanton!K16+Bloomfield!K16+Westholt!K16+'Humphrey HF'!K16+'Hartington Pub'!K16+Randolph!K16+'L&amp;C R1. Wynot'!K16+'L&amp;CR2Allen'!K16+'L&amp;C Tourny R.3'!K16+'O''Neil'!K16+Creighton!K16+'Subdistricts-EHPHHS'!K16+'Sub1 Neligh-Oak.'!K16+'-Dist 2'!K16+'Districts 3'!K16+'Elkhorn Valley'!K16+'-State 1st'!K16+'State Semis'!K16+'State Finals'!K16</f>
        <v>2</v>
      </c>
      <c r="L16" s="10">
        <f>'Winside '!L16+Wausa!L16+'Elgin '!L16+Osmond!L16+'Madison '!L16+'Laurel '!L16+HTR1Randolph!L16+HTR2Winside!L16+Orchard!L16+Neligh!L16+Stanton!L16+Bloomfield!L16+Westholt!L16+'Humphrey HF'!L16+'Hartington Pub'!L16+Randolph!L16+'L&amp;C R1. Wynot'!L16+'L&amp;CR2Allen'!L16+'L&amp;C Tourny R.3'!L16+'O''Neil'!L16+Creighton!L16+'Subdistricts-EHPHHS'!L16+'Sub1 Neligh-Oak.'!L16+'-Dist 2'!L16+'Districts 3'!L16+'Elkhorn Valley'!L16+'-State 1st'!L16+'State Semis'!L16+'State Finals'!L16</f>
        <v>2</v>
      </c>
      <c r="M16" s="14">
        <f t="shared" si="2"/>
        <v>1</v>
      </c>
      <c r="N16" s="15"/>
      <c r="O16" s="10">
        <f>'Winside '!O16+Wausa!O16+'Elgin '!O16+Osmond!O16+'Madison '!O16+'Laurel '!O16+HTR1Randolph!O16+HTR2Winside!O16+Orchard!O16+Neligh!O16+Stanton!O16+Bloomfield!O16+Westholt!O16+'Humphrey HF'!O16+'Hartington Pub'!O16+Randolph!O16+'L&amp;C R1. Wynot'!O16+'L&amp;CR2Allen'!O16+'L&amp;C Tourny R.3'!O16+'O''Neil'!O16+Creighton!O16+'Subdistricts-EHPHHS'!O16+'Sub1 Neligh-Oak.'!O16+'-Dist 2'!O16+'Districts 3'!O16+'Elkhorn Valley'!O16+'-State 1st'!O16+'State Semis'!O16+'State Finals'!O16</f>
        <v>0</v>
      </c>
      <c r="P16" s="10">
        <f>'Winside '!P16+Wausa!P16+'Elgin '!P16+Osmond!P16+'Madison '!P16+'Laurel '!P16+HTR1Randolph!P16+HTR2Winside!P16+Orchard!P16+Neligh!P16+Stanton!P16+Bloomfield!P16+Westholt!P16+'Humphrey HF'!P16+'Hartington Pub'!P16+Randolph!P16+'L&amp;C R1. Wynot'!P16+'L&amp;CR2Allen'!P16+'L&amp;C Tourny R.3'!P16+'O''Neil'!P16+Creighton!P16+'Subdistricts-EHPHHS'!P16+'Sub1 Neligh-Oak.'!P16+'-Dist 2'!P16+'Districts 3'!P16+'Elkhorn Valley'!P16+'-State 1st'!P16+'State Semis'!P16+'State Finals'!P16</f>
        <v>3</v>
      </c>
      <c r="Q16" s="15"/>
      <c r="R16" s="10">
        <f>'Winside '!R16+Wausa!R16+'Elgin '!R16+Osmond!R16+'Madison '!R16+'Laurel '!R16+HTR1Randolph!R16+HTR2Winside!R16+Orchard!R16+Neligh!R16+Stanton!R16+Bloomfield!R16+Westholt!R16+'Humphrey HF'!R16+'Hartington Pub'!R16+Randolph!R16+'L&amp;C R1. Wynot'!R16+'L&amp;CR2Allen'!R16+'L&amp;C Tourny R.3'!R16+'O''Neil'!R16+Creighton!R16+'Subdistricts-EHPHHS'!R16+'Sub1 Neligh-Oak.'!R16+'-Dist 2'!R16+'Districts 3'!R16+'Elkhorn Valley'!R16+'-State 1st'!R16+'State Semis'!R16+'State Finals'!R16</f>
        <v>2</v>
      </c>
      <c r="S16" s="15"/>
      <c r="T16" s="10">
        <f>'Winside '!T16+Wausa!T16+'Elgin '!T16+Osmond!T16+'Madison '!T16+'Laurel '!T16+HTR1Randolph!T16+HTR2Winside!T16+Orchard!T16+Neligh!T16+Stanton!T16+Bloomfield!T16+Westholt!T16+'Humphrey HF'!T16+'Hartington Pub'!T16+Randolph!T16+'L&amp;C R1. Wynot'!T16+'L&amp;CR2Allen'!T16+'L&amp;C Tourny R.3'!T16+'O''Neil'!T16+Creighton!T16+'Subdistricts-EHPHHS'!T16+'Sub1 Neligh-Oak.'!T16+'-Dist 2'!T16+'Districts 3'!T16+'Elkhorn Valley'!T16+'-State 1st'!T16+'State Semis'!T16+'State Finals'!T16</f>
        <v>0</v>
      </c>
      <c r="U16" s="10">
        <f>'Winside '!U16+Wausa!U16+'Elgin '!U16+Osmond!U16+'Madison '!U16+'Laurel '!U16+HTR1Randolph!U16+HTR2Winside!U16+Orchard!U16+Neligh!U16+Stanton!U16+Bloomfield!U16+Westholt!U16+'Humphrey HF'!U16+'Hartington Pub'!U16+Randolph!U16+'L&amp;C R1. Wynot'!U16+'L&amp;CR2Allen'!U16+'L&amp;C Tourny R.3'!U16+'O''Neil'!U16+Creighton!U16+'Subdistricts-EHPHHS'!U16+'Sub1 Neligh-Oak.'!U16+'-Dist 2'!U16+'Districts 3'!U16+'Elkhorn Valley'!U16+'-State 1st'!U16+'State Semis'!U16+'State Finals'!U16</f>
        <v>0</v>
      </c>
      <c r="V16" s="10">
        <f>'Winside '!V16+Wausa!V16+'Elgin '!V16+Osmond!V16+'Madison '!V16+'Laurel '!V16+HTR1Randolph!V16+HTR2Winside!V16+Orchard!V16+Neligh!V16+Stanton!V16+Bloomfield!V16+Westholt!V16+'Humphrey HF'!V16+'Hartington Pub'!V16+Randolph!V16+'L&amp;C R1. Wynot'!V16+'L&amp;CR2Allen'!V16+'L&amp;C Tourny R.3'!V16+'O''Neil'!V16+Creighton!V16+'Subdistricts-EHPHHS'!V16+'Sub1 Neligh-Oak.'!V16+'-Dist 2'!V16+'Districts 3'!V16+'Elkhorn Valley'!V16+'-State 1st'!V16+'State Semis'!V16+'State Finals'!V16</f>
        <v>0</v>
      </c>
      <c r="W16" s="15"/>
      <c r="X16" s="10">
        <f>'Winside '!X16+Wausa!X16+'Elgin '!X16+Osmond!X16+'Madison '!X16+'Laurel '!X16+HTR1Randolph!X16+HTR2Winside!X16+Orchard!X16+Neligh!X16+Stanton!X16+Bloomfield!X16+Westholt!X16+'Humphrey HF'!X16+'Hartington Pub'!X16+Randolph!X16+'L&amp;C R1. Wynot'!X16+'L&amp;CR2Allen'!X16+'L&amp;C Tourny R.3'!X16+'O''Neil'!X16+Creighton!X16+'Subdistricts-EHPHHS'!X16+'Sub1 Neligh-Oak.'!X16+'-Dist 2'!X16+'Districts 3'!X16+'Elkhorn Valley'!X16+'-State 1st'!X16+'State Semis'!X16+'State Finals'!X16</f>
        <v>0</v>
      </c>
      <c r="Y16" s="10">
        <f>'Winside '!Y16+Wausa!Y16+'Elgin '!Y16+Osmond!Y16+'Madison '!Y16+'Laurel '!Y16+HTR1Randolph!Y16+HTR2Winside!Y16+Orchard!Y16+Neligh!Y16+Stanton!Y16+Bloomfield!Y16+Westholt!Y16+'Humphrey HF'!Y16+'Hartington Pub'!Y16+Randolph!Y16+'L&amp;C R1. Wynot'!Y16+'L&amp;CR2Allen'!Y16+'L&amp;C Tourny R.3'!Y16+'O''Neil'!Y16+Creighton!Y16+'Subdistricts-EHPHHS'!Y16+'Sub1 Neligh-Oak.'!Y16+'-Dist 2'!Y16+'Districts 3'!Y16+'Elkhorn Valley'!Y16+'-State 1st'!Y16+'State Semis'!Y16+'State Finals'!Y16</f>
        <v>1</v>
      </c>
      <c r="Z16" s="10">
        <f>'Winside '!Z16+Wausa!Z16+'Elgin '!Z16+Osmond!Z16+'Madison '!Z16+'Laurel '!Z16+HTR1Randolph!Z16+HTR2Winside!Z16+Orchard!Z16+Neligh!Z16+Stanton!Z16+Bloomfield!Z16+Westholt!Z16+'Humphrey HF'!Z16+'Hartington Pub'!Z16+Randolph!Z16+'L&amp;C R1. Wynot'!Z16+'L&amp;CR2Allen'!Z16+'L&amp;C Tourny R.3'!Z16+'O''Neil'!Z16+Creighton!Z16+'Subdistricts-EHPHHS'!Z16+'Sub1 Neligh-Oak.'!Z16+'-Dist 2'!Z16+'Districts 3'!Z16+'Elkhorn Valley'!Z16+'-State 1st'!Z16+'State Semis'!Z16+'State Finals'!Z16</f>
        <v>0</v>
      </c>
      <c r="AA16" s="10">
        <f>'Winside '!AA16+Wausa!AA16+'Elgin '!AA16+Osmond!AA16+'Madison '!AA16+'Laurel '!AA16+HTR1Randolph!AA16+HTR2Winside!AA16+Orchard!AA16+Neligh!AA16+Stanton!AA16+Bloomfield!AA16+Westholt!AA16+'Humphrey HF'!AA16+'Hartington Pub'!AA16+Randolph!AA16+'L&amp;C R1. Wynot'!AA16+'L&amp;CR2Allen'!AA16+'L&amp;C Tourny R.3'!AA16+'O''Neil'!AA16+Creighton!AA16+'Subdistricts-EHPHHS'!AA16+'Sub1 Neligh-Oak.'!AA16+'-Dist 2'!AA16+'Districts 3'!AA16+'Elkhorn Valley'!AA16+'-State 1st'!AA16+'State Semis'!AA16+'State Finals'!AA16</f>
        <v>0</v>
      </c>
      <c r="AB16" s="15"/>
      <c r="AC16" s="10">
        <f>'Winside '!AC16+Wausa!AC16+'Elgin '!AC16+Osmond!AC16+'Madison '!AC16+'Laurel '!AC16+HTR1Randolph!AC16+HTR2Winside!AC16+Orchard!AC16+Neligh!AC16+Stanton!AC16+Bloomfield!AC16+Westholt!AC16+'Humphrey HF'!AC16+'Hartington Pub'!AC16+Randolph!AC16+'L&amp;C R1. Wynot'!AC16+'L&amp;CR2Allen'!AC16+'L&amp;C Tourny R.3'!AC16+'O''Neil'!AC16+Creighton!AC16+'Subdistricts-EHPHHS'!AC16+'Sub1 Neligh-Oak.'!AC16+'-Dist 2'!AC16+'Districts 3'!AC16+'Elkhorn Valley'!AC16+'-State 1st'!AC16+'State Semis'!AC16+'State Finals'!AC16</f>
        <v>14</v>
      </c>
      <c r="AD16" s="15"/>
      <c r="AE16" s="11">
        <f t="shared" si="3"/>
        <v>2</v>
      </c>
      <c r="AF16" s="15"/>
      <c r="AG16" s="16">
        <f t="shared" si="4"/>
        <v>4</v>
      </c>
    </row>
    <row r="17" spans="1:33" ht="12.75">
      <c r="A17" s="1">
        <v>51</v>
      </c>
      <c r="B17" s="1" t="s">
        <v>73</v>
      </c>
      <c r="C17" s="10">
        <f>'Winside '!C17+Wausa!C17+'Elgin '!C17+Osmond!C17+'Madison '!C17+'Laurel '!C17+HTR1Randolph!C17+HTR2Winside!C17+Orchard!C17+Neligh!C17+Stanton!C17+Bloomfield!C17+Westholt!C17+'Humphrey HF'!C17+'Hartington Pub'!C17+Randolph!C17+'L&amp;C R1. Wynot'!C17+'L&amp;CR2Allen'!C17+'L&amp;C Tourny R.3'!C17+'O''Neil'!C17+Creighton!C17+'Subdistricts-EHPHHS'!C17+'Sub1 Neligh-Oak.'!C17+'-Dist 2'!C17+'Districts 3'!C17+'Elkhorn Valley'!C17+'-State 1st'!C17+'State Semis'!C17+'State Finals'!C17</f>
        <v>0</v>
      </c>
      <c r="D17" s="10">
        <f>'Winside '!D17+Wausa!D17+'Elgin '!D17+Osmond!D17+'Madison '!D17+'Laurel '!D17+HTR1Randolph!D17+HTR2Winside!D17+Orchard!D17+Neligh!D17+Stanton!D17+Bloomfield!D17+Westholt!D17+'Humphrey HF'!D17+'Hartington Pub'!D17+Randolph!D17+'L&amp;C R1. Wynot'!D17+'L&amp;CR2Allen'!D17+'L&amp;C Tourny R.3'!D17+'O''Neil'!D17+Creighton!D17+'Subdistricts-EHPHHS'!D17+'Sub1 Neligh-Oak.'!D17+'-Dist 2'!D17+'Districts 3'!D17+'Elkhorn Valley'!D17+'-State 1st'!D17+'State Semis'!D17+'State Finals'!D17</f>
        <v>0</v>
      </c>
      <c r="E17" s="14" t="str">
        <f t="shared" si="0"/>
        <v>0</v>
      </c>
      <c r="F17" s="15"/>
      <c r="G17" s="10">
        <f>'Winside '!G17+Wausa!G17+'Elgin '!G17+Osmond!G17+'Madison '!G17+'Laurel '!G17+HTR1Randolph!G17+HTR2Winside!G17+Orchard!G17+Neligh!G17+Stanton!G17+Bloomfield!G17+Westholt!G17+'Humphrey HF'!G17+'Hartington Pub'!G17+Randolph!G17+'L&amp;C R1. Wynot'!G17+'L&amp;CR2Allen'!G17+'L&amp;C Tourny R.3'!G17+'O''Neil'!G17+Creighton!G17+'Subdistricts-EHPHHS'!G17+'Sub1 Neligh-Oak.'!G17+'-Dist 2'!G17+'Districts 3'!G17+'Elkhorn Valley'!G17+'-State 1st'!G17+'State Semis'!G17+'State Finals'!G17</f>
        <v>2</v>
      </c>
      <c r="H17" s="10">
        <f>'Winside '!H17+Wausa!H17+'Elgin '!H17+Osmond!H17+'Madison '!H17+'Laurel '!H17+HTR1Randolph!H17+HTR2Winside!H17+Orchard!H17+Neligh!H17+Stanton!H17+Bloomfield!H17+Westholt!H17+'Humphrey HF'!H17+'Hartington Pub'!H17+Randolph!H17+'L&amp;C R1. Wynot'!H17+'L&amp;CR2Allen'!H17+'L&amp;C Tourny R.3'!H17+'O''Neil'!H17+Creighton!H17+'Subdistricts-EHPHHS'!H17+'Sub1 Neligh-Oak.'!H17+'-Dist 2'!H17+'Districts 3'!H17+'Elkhorn Valley'!H17+'-State 1st'!H17+'State Semis'!H17+'State Finals'!H17</f>
        <v>6</v>
      </c>
      <c r="I17" s="14">
        <f t="shared" si="1"/>
        <v>0.3333333333333333</v>
      </c>
      <c r="J17" s="15"/>
      <c r="K17" s="10">
        <f>'Winside '!K17+Wausa!K17+'Elgin '!K17+Osmond!K17+'Madison '!K17+'Laurel '!K17+HTR1Randolph!K17+HTR2Winside!K17+Orchard!K17+Neligh!K17+Stanton!K17+Bloomfield!K17+Westholt!K17+'Humphrey HF'!K17+'Hartington Pub'!K17+Randolph!K17+'L&amp;C R1. Wynot'!K17+'L&amp;CR2Allen'!K17+'L&amp;C Tourny R.3'!K17+'O''Neil'!K17+Creighton!K17+'Subdistricts-EHPHHS'!K17+'Sub1 Neligh-Oak.'!K17+'-Dist 2'!K17+'Districts 3'!K17+'Elkhorn Valley'!K17+'-State 1st'!K17+'State Semis'!K17+'State Finals'!K17</f>
        <v>0</v>
      </c>
      <c r="L17" s="10">
        <f>'Winside '!L17+Wausa!L17+'Elgin '!L17+Osmond!L17+'Madison '!L17+'Laurel '!L17+HTR1Randolph!L17+HTR2Winside!L17+Orchard!L17+Neligh!L17+Stanton!L17+Bloomfield!L17+Westholt!L17+'Humphrey HF'!L17+'Hartington Pub'!L17+Randolph!L17+'L&amp;C R1. Wynot'!L17+'L&amp;CR2Allen'!L17+'L&amp;C Tourny R.3'!L17+'O''Neil'!L17+Creighton!L17+'Subdistricts-EHPHHS'!L17+'Sub1 Neligh-Oak.'!L17+'-Dist 2'!L17+'Districts 3'!L17+'Elkhorn Valley'!L17+'-State 1st'!L17+'State Semis'!L17+'State Finals'!L17</f>
        <v>0</v>
      </c>
      <c r="M17" s="14" t="str">
        <f t="shared" si="2"/>
        <v>0</v>
      </c>
      <c r="N17" s="15"/>
      <c r="O17" s="10">
        <f>'Winside '!O17+Wausa!O17+'Elgin '!O17+Osmond!O17+'Madison '!O17+'Laurel '!O17+HTR1Randolph!O17+HTR2Winside!O17+Orchard!O17+Neligh!O17+Stanton!O17+Bloomfield!O17+Westholt!O17+'Humphrey HF'!O17+'Hartington Pub'!O17+Randolph!O17+'L&amp;C R1. Wynot'!O17+'L&amp;CR2Allen'!O17+'L&amp;C Tourny R.3'!O17+'O''Neil'!O17+Creighton!O17+'Subdistricts-EHPHHS'!O17+'Sub1 Neligh-Oak.'!O17+'-Dist 2'!O17+'Districts 3'!O17+'Elkhorn Valley'!O17+'-State 1st'!O17+'State Semis'!O17+'State Finals'!O17</f>
        <v>7</v>
      </c>
      <c r="P17" s="10">
        <f>'Winside '!P17+Wausa!P17+'Elgin '!P17+Osmond!P17+'Madison '!P17+'Laurel '!P17+HTR1Randolph!P17+HTR2Winside!P17+Orchard!P17+Neligh!P17+Stanton!P17+Bloomfield!P17+Westholt!P17+'Humphrey HF'!P17+'Hartington Pub'!P17+Randolph!P17+'L&amp;C R1. Wynot'!P17+'L&amp;CR2Allen'!P17+'L&amp;C Tourny R.3'!P17+'O''Neil'!P17+Creighton!P17+'Subdistricts-EHPHHS'!P17+'Sub1 Neligh-Oak.'!P17+'-Dist 2'!P17+'Districts 3'!P17+'Elkhorn Valley'!P17+'-State 1st'!P17+'State Semis'!P17+'State Finals'!P17</f>
        <v>3</v>
      </c>
      <c r="Q17" s="15"/>
      <c r="R17" s="10">
        <f>'Winside '!R17+Wausa!R17+'Elgin '!R17+Osmond!R17+'Madison '!R17+'Laurel '!R17+HTR1Randolph!R17+HTR2Winside!R17+Orchard!R17+Neligh!R17+Stanton!R17+Bloomfield!R17+Westholt!R17+'Humphrey HF'!R17+'Hartington Pub'!R17+Randolph!R17+'L&amp;C R1. Wynot'!R17+'L&amp;CR2Allen'!R17+'L&amp;C Tourny R.3'!R17+'O''Neil'!R17+Creighton!R17+'Subdistricts-EHPHHS'!R17+'Sub1 Neligh-Oak.'!R17+'-Dist 2'!R17+'Districts 3'!R17+'Elkhorn Valley'!R17+'-State 1st'!R17+'State Semis'!R17+'State Finals'!R17</f>
        <v>0</v>
      </c>
      <c r="S17" s="15"/>
      <c r="T17" s="10">
        <f>'Winside '!T17+Wausa!T17+'Elgin '!T17+Osmond!T17+'Madison '!T17+'Laurel '!T17+HTR1Randolph!T17+HTR2Winside!T17+Orchard!T17+Neligh!T17+Stanton!T17+Bloomfield!T17+Westholt!T17+'Humphrey HF'!T17+'Hartington Pub'!T17+Randolph!T17+'L&amp;C R1. Wynot'!T17+'L&amp;CR2Allen'!T17+'L&amp;C Tourny R.3'!T17+'O''Neil'!T17+Creighton!T17+'Subdistricts-EHPHHS'!T17+'Sub1 Neligh-Oak.'!T17+'-Dist 2'!T17+'Districts 3'!T17+'Elkhorn Valley'!T17+'-State 1st'!T17+'State Semis'!T17+'State Finals'!T17</f>
        <v>0</v>
      </c>
      <c r="U17" s="10">
        <f>'Winside '!U17+Wausa!U17+'Elgin '!U17+Osmond!U17+'Madison '!U17+'Laurel '!U17+HTR1Randolph!U17+HTR2Winside!U17+Orchard!U17+Neligh!U17+Stanton!U17+Bloomfield!U17+Westholt!U17+'Humphrey HF'!U17+'Hartington Pub'!U17+Randolph!U17+'L&amp;C R1. Wynot'!U17+'L&amp;CR2Allen'!U17+'L&amp;C Tourny R.3'!U17+'O''Neil'!U17+Creighton!U17+'Subdistricts-EHPHHS'!U17+'Sub1 Neligh-Oak.'!U17+'-Dist 2'!U17+'Districts 3'!U17+'Elkhorn Valley'!U17+'-State 1st'!U17+'State Semis'!U17+'State Finals'!U17</f>
        <v>0</v>
      </c>
      <c r="V17" s="10">
        <f>'Winside '!V17+Wausa!V17+'Elgin '!V17+Osmond!V17+'Madison '!V17+'Laurel '!V17+HTR1Randolph!V17+HTR2Winside!V17+Orchard!V17+Neligh!V17+Stanton!V17+Bloomfield!V17+Westholt!V17+'Humphrey HF'!V17+'Hartington Pub'!V17+Randolph!V17+'L&amp;C R1. Wynot'!V17+'L&amp;CR2Allen'!V17+'L&amp;C Tourny R.3'!V17+'O''Neil'!V17+Creighton!V17+'Subdistricts-EHPHHS'!V17+'Sub1 Neligh-Oak.'!V17+'-Dist 2'!V17+'Districts 3'!V17+'Elkhorn Valley'!V17+'-State 1st'!V17+'State Semis'!V17+'State Finals'!V17</f>
        <v>1</v>
      </c>
      <c r="W17" s="15"/>
      <c r="X17" s="10">
        <f>'Winside '!X17+Wausa!X17+'Elgin '!X17+Osmond!X17+'Madison '!X17+'Laurel '!X17+HTR1Randolph!X17+HTR2Winside!X17+Orchard!X17+Neligh!X17+Stanton!X17+Bloomfield!X17+Westholt!X17+'Humphrey HF'!X17+'Hartington Pub'!X17+Randolph!X17+'L&amp;C R1. Wynot'!X17+'L&amp;CR2Allen'!X17+'L&amp;C Tourny R.3'!X17+'O''Neil'!X17+Creighton!X17+'Subdistricts-EHPHHS'!X17+'Sub1 Neligh-Oak.'!X17+'-Dist 2'!X17+'Districts 3'!X17+'Elkhorn Valley'!X17+'-State 1st'!X17+'State Semis'!X17+'State Finals'!X17</f>
        <v>1</v>
      </c>
      <c r="Y17" s="10">
        <f>'Winside '!Y17+Wausa!Y17+'Elgin '!Y17+Osmond!Y17+'Madison '!Y17+'Laurel '!Y17+HTR1Randolph!Y17+HTR2Winside!Y17+Orchard!Y17+Neligh!Y17+Stanton!Y17+Bloomfield!Y17+Westholt!Y17+'Humphrey HF'!Y17+'Hartington Pub'!Y17+Randolph!Y17+'L&amp;C R1. Wynot'!Y17+'L&amp;CR2Allen'!Y17+'L&amp;C Tourny R.3'!Y17+'O''Neil'!Y17+Creighton!Y17+'Subdistricts-EHPHHS'!Y17+'Sub1 Neligh-Oak.'!Y17+'-Dist 2'!Y17+'Districts 3'!Y17+'Elkhorn Valley'!Y17+'-State 1st'!Y17+'State Semis'!Y17+'State Finals'!Y17</f>
        <v>0</v>
      </c>
      <c r="Z17" s="10">
        <f>'Winside '!Z17+Wausa!Z17+'Elgin '!Z17+Osmond!Z17+'Madison '!Z17+'Laurel '!Z17+HTR1Randolph!Z17+HTR2Winside!Z17+Orchard!Z17+Neligh!Z17+Stanton!Z17+Bloomfield!Z17+Westholt!Z17+'Humphrey HF'!Z17+'Hartington Pub'!Z17+Randolph!Z17+'L&amp;C R1. Wynot'!Z17+'L&amp;CR2Allen'!Z17+'L&amp;C Tourny R.3'!Z17+'O''Neil'!Z17+Creighton!Z17+'Subdistricts-EHPHHS'!Z17+'Sub1 Neligh-Oak.'!Z17+'-Dist 2'!Z17+'Districts 3'!Z17+'Elkhorn Valley'!Z17+'-State 1st'!Z17+'State Semis'!Z17+'State Finals'!Z17</f>
        <v>0</v>
      </c>
      <c r="AA17" s="10">
        <f>'Winside '!AA17+Wausa!AA17+'Elgin '!AA17+Osmond!AA17+'Madison '!AA17+'Laurel '!AA17+HTR1Randolph!AA17+HTR2Winside!AA17+Orchard!AA17+Neligh!AA17+Stanton!AA17+Bloomfield!AA17+Westholt!AA17+'Humphrey HF'!AA17+'Hartington Pub'!AA17+Randolph!AA17+'L&amp;C R1. Wynot'!AA17+'L&amp;CR2Allen'!AA17+'L&amp;C Tourny R.3'!AA17+'O''Neil'!AA17+Creighton!AA17+'Subdistricts-EHPHHS'!AA17+'Sub1 Neligh-Oak.'!AA17+'-Dist 2'!AA17+'Districts 3'!AA17+'Elkhorn Valley'!AA17+'-State 1st'!AA17+'State Semis'!AA17+'State Finals'!AA17</f>
        <v>0</v>
      </c>
      <c r="AB17" s="15"/>
      <c r="AC17" s="10">
        <f>'Winside '!AC17+Wausa!AC17+'Elgin '!AC17+Osmond!AC17+'Madison '!AC17+'Laurel '!AC17+HTR1Randolph!AC17+HTR2Winside!AC17+Orchard!AC17+Neligh!AC17+Stanton!AC17+Bloomfield!AC17+Westholt!AC17+'Humphrey HF'!AC17+'Hartington Pub'!AC17+Randolph!AC17+'L&amp;C R1. Wynot'!AC17+'L&amp;CR2Allen'!AC17+'L&amp;C Tourny R.3'!AC17+'O''Neil'!AC17+Creighton!AC17+'Subdistricts-EHPHHS'!AC17+'Sub1 Neligh-Oak.'!AC17+'-Dist 2'!AC17+'Districts 3'!AC17+'Elkhorn Valley'!AC17+'-State 1st'!AC17+'State Semis'!AC17+'State Finals'!AC17</f>
        <v>16</v>
      </c>
      <c r="AD17" s="15"/>
      <c r="AE17" s="11">
        <f t="shared" si="3"/>
        <v>4</v>
      </c>
      <c r="AF17" s="15"/>
      <c r="AG17" s="16">
        <f t="shared" si="4"/>
        <v>18</v>
      </c>
    </row>
    <row r="18" spans="1:33" ht="12.75">
      <c r="A18" s="1">
        <v>53</v>
      </c>
      <c r="B18" s="1" t="s">
        <v>74</v>
      </c>
      <c r="C18" s="10">
        <f>'Winside '!C18+Wausa!C18+'Elgin '!C18+Osmond!C18+'Madison '!C18+'Laurel '!C18+HTR1Randolph!C18+HTR2Winside!C18+Orchard!C18+Neligh!C18+Stanton!C18+Bloomfield!C18+Westholt!C18+'Humphrey HF'!C18+'Hartington Pub'!C18+Randolph!C18+'L&amp;C R1. Wynot'!C18+'L&amp;CR2Allen'!C18+'L&amp;C Tourny R.3'!C18+'O''Neil'!C18+Creighton!C18+'Subdistricts-EHPHHS'!C18+'Sub1 Neligh-Oak.'!C18+'-Dist 2'!C18+'Districts 3'!C18+'Elkhorn Valley'!C18+'-State 1st'!C18+'State Semis'!C18+'State Finals'!C18</f>
        <v>7</v>
      </c>
      <c r="D18" s="10">
        <f>'Winside '!D18+Wausa!D18+'Elgin '!D18+Osmond!D18+'Madison '!D18+'Laurel '!D18+HTR1Randolph!D18+HTR2Winside!D18+Orchard!D18+Neligh!D18+Stanton!D18+Bloomfield!D18+Westholt!D18+'Humphrey HF'!D18+'Hartington Pub'!D18+Randolph!D18+'L&amp;C R1. Wynot'!D18+'L&amp;CR2Allen'!D18+'L&amp;C Tourny R.3'!D18+'O''Neil'!D18+Creighton!D18+'Subdistricts-EHPHHS'!D18+'Sub1 Neligh-Oak.'!D18+'-Dist 2'!D18+'Districts 3'!D18+'Elkhorn Valley'!D18+'-State 1st'!D18+'State Semis'!D18+'State Finals'!D18</f>
        <v>24</v>
      </c>
      <c r="E18" s="14">
        <f t="shared" si="0"/>
        <v>0.2916666666666667</v>
      </c>
      <c r="F18" s="15"/>
      <c r="G18" s="10">
        <f>'Winside '!G18+Wausa!G18+'Elgin '!G18+Osmond!G18+'Madison '!G18+'Laurel '!G18+HTR1Randolph!G18+HTR2Winside!G18+Orchard!G18+Neligh!G18+Stanton!G18+Bloomfield!G18+Westholt!G18+'Humphrey HF'!G18+'Hartington Pub'!G18+Randolph!G18+'L&amp;C R1. Wynot'!G18+'L&amp;CR2Allen'!G18+'L&amp;C Tourny R.3'!G18+'O''Neil'!G18+Creighton!G18+'Subdistricts-EHPHHS'!G18+'Sub1 Neligh-Oak.'!G18+'-Dist 2'!G18+'Districts 3'!G18+'Elkhorn Valley'!G18+'-State 1st'!G18+'State Semis'!G18+'State Finals'!G18</f>
        <v>3</v>
      </c>
      <c r="H18" s="10">
        <f>'Winside '!H18+Wausa!H18+'Elgin '!H18+Osmond!H18+'Madison '!H18+'Laurel '!H18+HTR1Randolph!H18+HTR2Winside!H18+Orchard!H18+Neligh!H18+Stanton!H18+Bloomfield!H18+Westholt!H18+'Humphrey HF'!H18+'Hartington Pub'!H18+Randolph!H18+'L&amp;C R1. Wynot'!H18+'L&amp;CR2Allen'!H18+'L&amp;C Tourny R.3'!H18+'O''Neil'!H18+Creighton!H18+'Subdistricts-EHPHHS'!H18+'Sub1 Neligh-Oak.'!H18+'-Dist 2'!H18+'Districts 3'!H18+'Elkhorn Valley'!H18+'-State 1st'!H18+'State Semis'!H18+'State Finals'!H18</f>
        <v>10</v>
      </c>
      <c r="I18" s="14">
        <f t="shared" si="1"/>
        <v>0.3</v>
      </c>
      <c r="J18" s="15"/>
      <c r="K18" s="10">
        <f>'Winside '!K18+Wausa!K18+'Elgin '!K18+Osmond!K18+'Madison '!K18+'Laurel '!K18+HTR1Randolph!K18+HTR2Winside!K18+Orchard!K18+Neligh!K18+Stanton!K18+Bloomfield!K18+Westholt!K18+'Humphrey HF'!K18+'Hartington Pub'!K18+Randolph!K18+'L&amp;C R1. Wynot'!K18+'L&amp;CR2Allen'!K18+'L&amp;C Tourny R.3'!K18+'O''Neil'!K18+Creighton!K18+'Subdistricts-EHPHHS'!K18+'Sub1 Neligh-Oak.'!K18+'-Dist 2'!K18+'Districts 3'!K18+'Elkhorn Valley'!K18+'-State 1st'!K18+'State Semis'!K18+'State Finals'!K18</f>
        <v>2</v>
      </c>
      <c r="L18" s="10">
        <f>'Winside '!L18+Wausa!L18+'Elgin '!L18+Osmond!L18+'Madison '!L18+'Laurel '!L18+HTR1Randolph!L18+HTR2Winside!L18+Orchard!L18+Neligh!L18+Stanton!L18+Bloomfield!L18+Westholt!L18+'Humphrey HF'!L18+'Hartington Pub'!L18+Randolph!L18+'L&amp;C R1. Wynot'!L18+'L&amp;CR2Allen'!L18+'L&amp;C Tourny R.3'!L18+'O''Neil'!L18+Creighton!L18+'Subdistricts-EHPHHS'!L18+'Sub1 Neligh-Oak.'!L18+'-Dist 2'!L18+'Districts 3'!L18+'Elkhorn Valley'!L18+'-State 1st'!L18+'State Semis'!L18+'State Finals'!L18</f>
        <v>5</v>
      </c>
      <c r="M18" s="14">
        <f t="shared" si="2"/>
        <v>0.4</v>
      </c>
      <c r="N18" s="15"/>
      <c r="O18" s="10">
        <f>'Winside '!O18+Wausa!O18+'Elgin '!O18+Osmond!O18+'Madison '!O18+'Laurel '!O18+HTR1Randolph!O18+HTR2Winside!O18+Orchard!O18+Neligh!O18+Stanton!O18+Bloomfield!O18+Westholt!O18+'Humphrey HF'!O18+'Hartington Pub'!O18+Randolph!O18+'L&amp;C R1. Wynot'!O18+'L&amp;CR2Allen'!O18+'L&amp;C Tourny R.3'!O18+'O''Neil'!O18+Creighton!O18+'Subdistricts-EHPHHS'!O18+'Sub1 Neligh-Oak.'!O18+'-Dist 2'!O18+'Districts 3'!O18+'Elkhorn Valley'!O18+'-State 1st'!O18+'State Semis'!O18+'State Finals'!O18</f>
        <v>3</v>
      </c>
      <c r="P18" s="10">
        <f>'Winside '!P18+Wausa!P18+'Elgin '!P18+Osmond!P18+'Madison '!P18+'Laurel '!P18+HTR1Randolph!P18+HTR2Winside!P18+Orchard!P18+Neligh!P18+Stanton!P18+Bloomfield!P18+Westholt!P18+'Humphrey HF'!P18+'Hartington Pub'!P18+Randolph!P18+'L&amp;C R1. Wynot'!P18+'L&amp;CR2Allen'!P18+'L&amp;C Tourny R.3'!P18+'O''Neil'!P18+Creighton!P18+'Subdistricts-EHPHHS'!P18+'Sub1 Neligh-Oak.'!P18+'-Dist 2'!P18+'Districts 3'!P18+'Elkhorn Valley'!P18+'-State 1st'!P18+'State Semis'!P18+'State Finals'!P18</f>
        <v>23</v>
      </c>
      <c r="Q18" s="15"/>
      <c r="R18" s="10">
        <f>'Winside '!R18+Wausa!R18+'Elgin '!R18+Osmond!R18+'Madison '!R18+'Laurel '!R18+HTR1Randolph!R18+HTR2Winside!R18+Orchard!R18+Neligh!R18+Stanton!R18+Bloomfield!R18+Westholt!R18+'Humphrey HF'!R18+'Hartington Pub'!R18+Randolph!R18+'L&amp;C R1. Wynot'!R18+'L&amp;CR2Allen'!R18+'L&amp;C Tourny R.3'!R18+'O''Neil'!R18+Creighton!R18+'Subdistricts-EHPHHS'!R18+'Sub1 Neligh-Oak.'!R18+'-Dist 2'!R18+'Districts 3'!R18+'Elkhorn Valley'!R18+'-State 1st'!R18+'State Semis'!R18+'State Finals'!R18</f>
        <v>15</v>
      </c>
      <c r="S18" s="15"/>
      <c r="T18" s="10">
        <f>'Winside '!T18+Wausa!T18+'Elgin '!T18+Osmond!T18+'Madison '!T18+'Laurel '!T18+HTR1Randolph!T18+HTR2Winside!T18+Orchard!T18+Neligh!T18+Stanton!T18+Bloomfield!T18+Westholt!T18+'Humphrey HF'!T18+'Hartington Pub'!T18+Randolph!T18+'L&amp;C R1. Wynot'!T18+'L&amp;CR2Allen'!T18+'L&amp;C Tourny R.3'!T18+'O''Neil'!T18+Creighton!T18+'Subdistricts-EHPHHS'!T18+'Sub1 Neligh-Oak.'!T18+'-Dist 2'!T18+'Districts 3'!T18+'Elkhorn Valley'!T18+'-State 1st'!T18+'State Semis'!T18+'State Finals'!T18</f>
        <v>6</v>
      </c>
      <c r="U18" s="10">
        <f>'Winside '!U18+Wausa!U18+'Elgin '!U18+Osmond!U18+'Madison '!U18+'Laurel '!U18+HTR1Randolph!U18+HTR2Winside!U18+Orchard!U18+Neligh!U18+Stanton!U18+Bloomfield!U18+Westholt!U18+'Humphrey HF'!U18+'Hartington Pub'!U18+Randolph!U18+'L&amp;C R1. Wynot'!U18+'L&amp;CR2Allen'!U18+'L&amp;C Tourny R.3'!U18+'O''Neil'!U18+Creighton!U18+'Subdistricts-EHPHHS'!U18+'Sub1 Neligh-Oak.'!U18+'-Dist 2'!U18+'Districts 3'!U18+'Elkhorn Valley'!U18+'-State 1st'!U18+'State Semis'!U18+'State Finals'!U18</f>
        <v>8</v>
      </c>
      <c r="V18" s="10">
        <f>'Winside '!V18+Wausa!V18+'Elgin '!V18+Osmond!V18+'Madison '!V18+'Laurel '!V18+HTR1Randolph!V18+HTR2Winside!V18+Orchard!V18+Neligh!V18+Stanton!V18+Bloomfield!V18+Westholt!V18+'Humphrey HF'!V18+'Hartington Pub'!V18+Randolph!V18+'L&amp;C R1. Wynot'!V18+'L&amp;CR2Allen'!V18+'L&amp;C Tourny R.3'!V18+'O''Neil'!V18+Creighton!V18+'Subdistricts-EHPHHS'!V18+'Sub1 Neligh-Oak.'!V18+'-Dist 2'!V18+'Districts 3'!V18+'Elkhorn Valley'!V18+'-State 1st'!V18+'State Semis'!V18+'State Finals'!V18</f>
        <v>3</v>
      </c>
      <c r="W18" s="15"/>
      <c r="X18" s="10">
        <f>'Winside '!X18+Wausa!X18+'Elgin '!X18+Osmond!X18+'Madison '!X18+'Laurel '!X18+HTR1Randolph!X18+HTR2Winside!X18+Orchard!X18+Neligh!X18+Stanton!X18+Bloomfield!X18+Westholt!X18+'Humphrey HF'!X18+'Hartington Pub'!X18+Randolph!X18+'L&amp;C R1. Wynot'!X18+'L&amp;CR2Allen'!X18+'L&amp;C Tourny R.3'!X18+'O''Neil'!X18+Creighton!X18+'Subdistricts-EHPHHS'!X18+'Sub1 Neligh-Oak.'!X18+'-Dist 2'!X18+'Districts 3'!X18+'Elkhorn Valley'!X18+'-State 1st'!X18+'State Semis'!X18+'State Finals'!X18</f>
        <v>11</v>
      </c>
      <c r="Y18" s="10">
        <f>'Winside '!Y18+Wausa!Y18+'Elgin '!Y18+Osmond!Y18+'Madison '!Y18+'Laurel '!Y18+HTR1Randolph!Y18+HTR2Winside!Y18+Orchard!Y18+Neligh!Y18+Stanton!Y18+Bloomfield!Y18+Westholt!Y18+'Humphrey HF'!Y18+'Hartington Pub'!Y18+Randolph!Y18+'L&amp;C R1. Wynot'!Y18+'L&amp;CR2Allen'!Y18+'L&amp;C Tourny R.3'!Y18+'O''Neil'!Y18+Creighton!Y18+'Subdistricts-EHPHHS'!Y18+'Sub1 Neligh-Oak.'!Y18+'-Dist 2'!Y18+'Districts 3'!Y18+'Elkhorn Valley'!Y18+'-State 1st'!Y18+'State Semis'!Y18+'State Finals'!Y18</f>
        <v>11</v>
      </c>
      <c r="Z18" s="10">
        <f>'Winside '!Z18+Wausa!Z18+'Elgin '!Z18+Osmond!Z18+'Madison '!Z18+'Laurel '!Z18+HTR1Randolph!Z18+HTR2Winside!Z18+Orchard!Z18+Neligh!Z18+Stanton!Z18+Bloomfield!Z18+Westholt!Z18+'Humphrey HF'!Z18+'Hartington Pub'!Z18+Randolph!Z18+'L&amp;C R1. Wynot'!Z18+'L&amp;CR2Allen'!Z18+'L&amp;C Tourny R.3'!Z18+'O''Neil'!Z18+Creighton!Z18+'Subdistricts-EHPHHS'!Z18+'Sub1 Neligh-Oak.'!Z18+'-Dist 2'!Z18+'Districts 3'!Z18+'Elkhorn Valley'!Z18+'-State 1st'!Z18+'State Semis'!Z18+'State Finals'!Z18</f>
        <v>0</v>
      </c>
      <c r="AA18" s="10">
        <f>'Winside '!AA18+Wausa!AA18+'Elgin '!AA18+Osmond!AA18+'Madison '!AA18+'Laurel '!AA18+HTR1Randolph!AA18+HTR2Winside!AA18+Orchard!AA18+Neligh!AA18+Stanton!AA18+Bloomfield!AA18+Westholt!AA18+'Humphrey HF'!AA18+'Hartington Pub'!AA18+Randolph!AA18+'L&amp;C R1. Wynot'!AA18+'L&amp;CR2Allen'!AA18+'L&amp;C Tourny R.3'!AA18+'O''Neil'!AA18+Creighton!AA18+'Subdistricts-EHPHHS'!AA18+'Sub1 Neligh-Oak.'!AA18+'-Dist 2'!AA18+'Districts 3'!AA18+'Elkhorn Valley'!AA18+'-State 1st'!AA18+'State Semis'!AA18+'State Finals'!AA18</f>
        <v>0</v>
      </c>
      <c r="AB18" s="15"/>
      <c r="AC18" s="10">
        <f>'Winside '!AC18+Wausa!AC18+'Elgin '!AC18+Osmond!AC18+'Madison '!AC18+'Laurel '!AC18+HTR1Randolph!AC18+HTR2Winside!AC18+Orchard!AC18+Neligh!AC18+Stanton!AC18+Bloomfield!AC18+Westholt!AC18+'Humphrey HF'!AC18+'Hartington Pub'!AC18+Randolph!AC18+'L&amp;C R1. Wynot'!AC18+'L&amp;CR2Allen'!AC18+'L&amp;C Tourny R.3'!AC18+'O''Neil'!AC18+Creighton!AC18+'Subdistricts-EHPHHS'!AC18+'Sub1 Neligh-Oak.'!AC18+'-Dist 2'!AC18+'Districts 3'!AC18+'Elkhorn Valley'!AC18+'-State 1st'!AC18+'State Semis'!AC18+'State Finals'!AC18</f>
        <v>71</v>
      </c>
      <c r="AD18" s="15"/>
      <c r="AE18" s="11">
        <f t="shared" si="3"/>
        <v>29</v>
      </c>
      <c r="AF18" s="15"/>
      <c r="AG18" s="16">
        <f t="shared" si="4"/>
        <v>32</v>
      </c>
    </row>
    <row r="19" spans="1:33" ht="12.75">
      <c r="A19" s="1">
        <v>55</v>
      </c>
      <c r="B19" s="4" t="s">
        <v>75</v>
      </c>
      <c r="C19" s="10">
        <f>'Winside '!C19+Wausa!C19+'Elgin '!C19+Osmond!C19+'Madison '!C19+'Laurel '!C19+HTR1Randolph!C19+HTR2Winside!C19+Orchard!C19+Neligh!C19+Stanton!C19+Bloomfield!C19+Westholt!C19+'Humphrey HF'!C19+'Hartington Pub'!C19+Randolph!C19+'L&amp;C R1. Wynot'!C19+'L&amp;CR2Allen'!C19+'L&amp;C Tourny R.3'!C19+'O''Neil'!C19+Creighton!C19+'Subdistricts-EHPHHS'!C19+'Sub1 Neligh-Oak.'!C19+'-Dist 2'!C19+'Districts 3'!C19+'Elkhorn Valley'!C19+'-State 1st'!C19+'State Semis'!C19+'State Finals'!C19</f>
        <v>0</v>
      </c>
      <c r="D19" s="10">
        <f>'Winside '!D19+Wausa!D19+'Elgin '!D19+Osmond!D19+'Madison '!D19+'Laurel '!D19+HTR1Randolph!D19+HTR2Winside!D19+Orchard!D19+Neligh!D19+Stanton!D19+Bloomfield!D19+Westholt!D19+'Humphrey HF'!D19+'Hartington Pub'!D19+Randolph!D19+'L&amp;C R1. Wynot'!D19+'L&amp;CR2Allen'!D19+'L&amp;C Tourny R.3'!D19+'O''Neil'!D19+Creighton!D19+'Subdistricts-EHPHHS'!D19+'Sub1 Neligh-Oak.'!D19+'-Dist 2'!D19+'Districts 3'!D19+'Elkhorn Valley'!D19+'-State 1st'!D19+'State Semis'!D19+'State Finals'!D19</f>
        <v>1</v>
      </c>
      <c r="E19" s="14">
        <f t="shared" si="0"/>
        <v>0</v>
      </c>
      <c r="F19" s="15"/>
      <c r="G19" s="10">
        <f>'Winside '!G19+Wausa!G19+'Elgin '!G19+Osmond!G19+'Madison '!G19+'Laurel '!G19+HTR1Randolph!G19+HTR2Winside!G19+Orchard!G19+Neligh!G19+Stanton!G19+Bloomfield!G19+Westholt!G19+'Humphrey HF'!G19+'Hartington Pub'!G19+Randolph!G19+'L&amp;C R1. Wynot'!G19+'L&amp;CR2Allen'!G19+'L&amp;C Tourny R.3'!G19+'O''Neil'!G19+Creighton!G19+'Subdistricts-EHPHHS'!G19+'Sub1 Neligh-Oak.'!G19+'-Dist 2'!G19+'Districts 3'!G19+'Elkhorn Valley'!G19+'-State 1st'!G19+'State Semis'!G19+'State Finals'!G19</f>
        <v>12</v>
      </c>
      <c r="H19" s="10">
        <f>'Winside '!H19+Wausa!H19+'Elgin '!H19+Osmond!H19+'Madison '!H19+'Laurel '!H19+HTR1Randolph!H19+HTR2Winside!H19+Orchard!H19+Neligh!H19+Stanton!H19+Bloomfield!H19+Westholt!H19+'Humphrey HF'!H19+'Hartington Pub'!H19+Randolph!H19+'L&amp;C R1. Wynot'!H19+'L&amp;CR2Allen'!H19+'L&amp;C Tourny R.3'!H19+'O''Neil'!H19+Creighton!H19+'Subdistricts-EHPHHS'!H19+'Sub1 Neligh-Oak.'!H19+'-Dist 2'!H19+'Districts 3'!H19+'Elkhorn Valley'!H19+'-State 1st'!H19+'State Semis'!H19+'State Finals'!H19</f>
        <v>39</v>
      </c>
      <c r="I19" s="14">
        <f t="shared" si="1"/>
        <v>0.3076923076923077</v>
      </c>
      <c r="J19" s="15"/>
      <c r="K19" s="10">
        <f>'Winside '!K19+Wausa!K19+'Elgin '!K19+Osmond!K19+'Madison '!K19+'Laurel '!K19+HTR1Randolph!K19+HTR2Winside!K19+Orchard!K19+Neligh!K19+Stanton!K19+Bloomfield!K19+Westholt!K19+'Humphrey HF'!K19+'Hartington Pub'!K19+Randolph!K19+'L&amp;C R1. Wynot'!K19+'L&amp;CR2Allen'!K19+'L&amp;C Tourny R.3'!K19+'O''Neil'!K19+Creighton!K19+'Subdistricts-EHPHHS'!K19+'Sub1 Neligh-Oak.'!K19+'-Dist 2'!K19+'Districts 3'!K19+'Elkhorn Valley'!K19+'-State 1st'!K19+'State Semis'!K19+'State Finals'!K19</f>
        <v>9</v>
      </c>
      <c r="L19" s="10">
        <f>'Winside '!L19+Wausa!L19+'Elgin '!L19+Osmond!L19+'Madison '!L19+'Laurel '!L19+HTR1Randolph!L19+HTR2Winside!L19+Orchard!L19+Neligh!L19+Stanton!L19+Bloomfield!L19+Westholt!L19+'Humphrey HF'!L19+'Hartington Pub'!L19+Randolph!L19+'L&amp;C R1. Wynot'!L19+'L&amp;CR2Allen'!L19+'L&amp;C Tourny R.3'!L19+'O''Neil'!L19+Creighton!L19+'Subdistricts-EHPHHS'!L19+'Sub1 Neligh-Oak.'!L19+'-Dist 2'!L19+'Districts 3'!L19+'Elkhorn Valley'!L19+'-State 1st'!L19+'State Semis'!L19+'State Finals'!L19</f>
        <v>13</v>
      </c>
      <c r="M19" s="14">
        <f t="shared" si="2"/>
        <v>0.6923076923076923</v>
      </c>
      <c r="N19" s="15"/>
      <c r="O19" s="10">
        <f>'Winside '!O19+Wausa!O19+'Elgin '!O19+Osmond!O19+'Madison '!O19+'Laurel '!O19+HTR1Randolph!O19+HTR2Winside!O19+Orchard!O19+Neligh!O19+Stanton!O19+Bloomfield!O19+Westholt!O19+'Humphrey HF'!O19+'Hartington Pub'!O19+Randolph!O19+'L&amp;C R1. Wynot'!O19+'L&amp;CR2Allen'!O19+'L&amp;C Tourny R.3'!O19+'O''Neil'!O19+Creighton!O19+'Subdistricts-EHPHHS'!O19+'Sub1 Neligh-Oak.'!O19+'-Dist 2'!O19+'Districts 3'!O19+'Elkhorn Valley'!O19+'-State 1st'!O19+'State Semis'!O19+'State Finals'!O19</f>
        <v>16</v>
      </c>
      <c r="P19" s="10">
        <f>'Winside '!P19+Wausa!P19+'Elgin '!P19+Osmond!P19+'Madison '!P19+'Laurel '!P19+HTR1Randolph!P19+HTR2Winside!P19+Orchard!P19+Neligh!P19+Stanton!P19+Bloomfield!P19+Westholt!P19+'Humphrey HF'!P19+'Hartington Pub'!P19+Randolph!P19+'L&amp;C R1. Wynot'!P19+'L&amp;CR2Allen'!P19+'L&amp;C Tourny R.3'!P19+'O''Neil'!P19+Creighton!P19+'Subdistricts-EHPHHS'!P19+'Sub1 Neligh-Oak.'!P19+'-Dist 2'!P19+'Districts 3'!P19+'Elkhorn Valley'!P19+'-State 1st'!P19+'State Semis'!P19+'State Finals'!P19</f>
        <v>29</v>
      </c>
      <c r="Q19" s="15"/>
      <c r="R19" s="10">
        <f>'Winside '!R19+Wausa!R19+'Elgin '!R19+Osmond!R19+'Madison '!R19+'Laurel '!R19+HTR1Randolph!R19+HTR2Winside!R19+Orchard!R19+Neligh!R19+Stanton!R19+Bloomfield!R19+Westholt!R19+'Humphrey HF'!R19+'Hartington Pub'!R19+Randolph!R19+'L&amp;C R1. Wynot'!R19+'L&amp;CR2Allen'!R19+'L&amp;C Tourny R.3'!R19+'O''Neil'!R19+Creighton!R19+'Subdistricts-EHPHHS'!R19+'Sub1 Neligh-Oak.'!R19+'-Dist 2'!R19+'Districts 3'!R19+'Elkhorn Valley'!R19+'-State 1st'!R19+'State Semis'!R19+'State Finals'!R19</f>
        <v>41</v>
      </c>
      <c r="S19" s="15"/>
      <c r="T19" s="10">
        <f>'Winside '!T19+Wausa!T19+'Elgin '!T19+Osmond!T19+'Madison '!T19+'Laurel '!T19+HTR1Randolph!T19+HTR2Winside!T19+Orchard!T19+Neligh!T19+Stanton!T19+Bloomfield!T19+Westholt!T19+'Humphrey HF'!T19+'Hartington Pub'!T19+Randolph!T19+'L&amp;C R1. Wynot'!T19+'L&amp;CR2Allen'!T19+'L&amp;C Tourny R.3'!T19+'O''Neil'!T19+Creighton!T19+'Subdistricts-EHPHHS'!T19+'Sub1 Neligh-Oak.'!T19+'-Dist 2'!T19+'Districts 3'!T19+'Elkhorn Valley'!T19+'-State 1st'!T19+'State Semis'!T19+'State Finals'!T19</f>
        <v>3</v>
      </c>
      <c r="U19" s="10">
        <f>'Winside '!U19+Wausa!U19+'Elgin '!U19+Osmond!U19+'Madison '!U19+'Laurel '!U19+HTR1Randolph!U19+HTR2Winside!U19+Orchard!U19+Neligh!U19+Stanton!U19+Bloomfield!U19+Westholt!U19+'Humphrey HF'!U19+'Hartington Pub'!U19+Randolph!U19+'L&amp;C R1. Wynot'!U19+'L&amp;CR2Allen'!U19+'L&amp;C Tourny R.3'!U19+'O''Neil'!U19+Creighton!U19+'Subdistricts-EHPHHS'!U19+'Sub1 Neligh-Oak.'!U19+'-Dist 2'!U19+'Districts 3'!U19+'Elkhorn Valley'!U19+'-State 1st'!U19+'State Semis'!U19+'State Finals'!U19</f>
        <v>2</v>
      </c>
      <c r="V19" s="10">
        <f>'Winside '!V19+Wausa!V19+'Elgin '!V19+Osmond!V19+'Madison '!V19+'Laurel '!V19+HTR1Randolph!V19+HTR2Winside!V19+Orchard!V19+Neligh!V19+Stanton!V19+Bloomfield!V19+Westholt!V19+'Humphrey HF'!V19+'Hartington Pub'!V19+Randolph!V19+'L&amp;C R1. Wynot'!V19+'L&amp;CR2Allen'!V19+'L&amp;C Tourny R.3'!V19+'O''Neil'!V19+Creighton!V19+'Subdistricts-EHPHHS'!V19+'Sub1 Neligh-Oak.'!V19+'-Dist 2'!V19+'Districts 3'!V19+'Elkhorn Valley'!V19+'-State 1st'!V19+'State Semis'!V19+'State Finals'!V19</f>
        <v>15</v>
      </c>
      <c r="W19" s="15"/>
      <c r="X19" s="10">
        <f>'Winside '!X19+Wausa!X19+'Elgin '!X19+Osmond!X19+'Madison '!X19+'Laurel '!X19+HTR1Randolph!X19+HTR2Winside!X19+Orchard!X19+Neligh!X19+Stanton!X19+Bloomfield!X19+Westholt!X19+'Humphrey HF'!X19+'Hartington Pub'!X19+Randolph!X19+'L&amp;C R1. Wynot'!X19+'L&amp;CR2Allen'!X19+'L&amp;C Tourny R.3'!X19+'O''Neil'!X19+Creighton!X19+'Subdistricts-EHPHHS'!X19+'Sub1 Neligh-Oak.'!X19+'-Dist 2'!X19+'Districts 3'!X19+'Elkhorn Valley'!X19+'-State 1st'!X19+'State Semis'!X19+'State Finals'!X19</f>
        <v>7</v>
      </c>
      <c r="Y19" s="10">
        <f>'Winside '!Y19+Wausa!Y19+'Elgin '!Y19+Osmond!Y19+'Madison '!Y19+'Laurel '!Y19+HTR1Randolph!Y19+HTR2Winside!Y19+Orchard!Y19+Neligh!Y19+Stanton!Y19+Bloomfield!Y19+Westholt!Y19+'Humphrey HF'!Y19+'Hartington Pub'!Y19+Randolph!Y19+'L&amp;C R1. Wynot'!Y19+'L&amp;CR2Allen'!Y19+'L&amp;C Tourny R.3'!Y19+'O''Neil'!Y19+Creighton!Y19+'Subdistricts-EHPHHS'!Y19+'Sub1 Neligh-Oak.'!Y19+'-Dist 2'!Y19+'Districts 3'!Y19+'Elkhorn Valley'!Y19+'-State 1st'!Y19+'State Semis'!Y19+'State Finals'!Y19</f>
        <v>6</v>
      </c>
      <c r="Z19" s="10">
        <f>'Winside '!Z19+Wausa!Z19+'Elgin '!Z19+Osmond!Z19+'Madison '!Z19+'Laurel '!Z19+HTR1Randolph!Z19+HTR2Winside!Z19+Orchard!Z19+Neligh!Z19+Stanton!Z19+Bloomfield!Z19+Westholt!Z19+'Humphrey HF'!Z19+'Hartington Pub'!Z19+Randolph!Z19+'L&amp;C R1. Wynot'!Z19+'L&amp;CR2Allen'!Z19+'L&amp;C Tourny R.3'!Z19+'O''Neil'!Z19+Creighton!Z19+'Subdistricts-EHPHHS'!Z19+'Sub1 Neligh-Oak.'!Z19+'-Dist 2'!Z19+'Districts 3'!Z19+'Elkhorn Valley'!Z19+'-State 1st'!Z19+'State Semis'!Z19+'State Finals'!Z19</f>
        <v>0</v>
      </c>
      <c r="AA19" s="10">
        <f>'Winside '!AA19+Wausa!AA19+'Elgin '!AA19+Osmond!AA19+'Madison '!AA19+'Laurel '!AA19+HTR1Randolph!AA19+HTR2Winside!AA19+Orchard!AA19+Neligh!AA19+Stanton!AA19+Bloomfield!AA19+Westholt!AA19+'Humphrey HF'!AA19+'Hartington Pub'!AA19+Randolph!AA19+'L&amp;C R1. Wynot'!AA19+'L&amp;CR2Allen'!AA19+'L&amp;C Tourny R.3'!AA19+'O''Neil'!AA19+Creighton!AA19+'Subdistricts-EHPHHS'!AA19+'Sub1 Neligh-Oak.'!AA19+'-Dist 2'!AA19+'Districts 3'!AA19+'Elkhorn Valley'!AA19+'-State 1st'!AA19+'State Semis'!AA19+'State Finals'!AA19</f>
        <v>4</v>
      </c>
      <c r="AB19" s="15"/>
      <c r="AC19" s="10">
        <f>'Winside '!AC19+Wausa!AC19+'Elgin '!AC19+Osmond!AC19+'Madison '!AC19+'Laurel '!AC19+HTR1Randolph!AC19+HTR2Winside!AC19+Orchard!AC19+Neligh!AC19+Stanton!AC19+Bloomfield!AC19+Westholt!AC19+'Humphrey HF'!AC19+'Hartington Pub'!AC19+Randolph!AC19+'L&amp;C R1. Wynot'!AC19+'L&amp;CR2Allen'!AC19+'L&amp;C Tourny R.3'!AC19+'O''Neil'!AC19+Creighton!AC19+'Subdistricts-EHPHHS'!AC19+'Sub1 Neligh-Oak.'!AC19+'-Dist 2'!AC19+'Districts 3'!AC19+'Elkhorn Valley'!AC19+'-State 1st'!AC19+'State Semis'!AC19+'State Finals'!AC19</f>
        <v>83</v>
      </c>
      <c r="AD19" s="15"/>
      <c r="AE19" s="11">
        <f t="shared" si="3"/>
        <v>33</v>
      </c>
      <c r="AF19" s="15"/>
      <c r="AG19" s="16">
        <f t="shared" si="4"/>
        <v>33</v>
      </c>
    </row>
    <row r="20" spans="1:33" ht="12.75">
      <c r="A20" s="1">
        <v>33</v>
      </c>
      <c r="B20" s="1" t="s">
        <v>88</v>
      </c>
      <c r="C20" s="10">
        <f>'Winside '!C20+Wausa!C20+'Elgin '!C20+Osmond!C20+'Madison '!C20+'Laurel '!C20+HTR1Randolph!C20+HTR2Winside!C20+Orchard!C20+Neligh!C20+Stanton!C20+Bloomfield!C20+Westholt!C20+'Humphrey HF'!C20+'Hartington Pub'!C20+Randolph!C20+'L&amp;C R1. Wynot'!C20+'L&amp;CR2Allen'!C20+'L&amp;C Tourny R.3'!C20+'O''Neil'!C20+Creighton!C20+'Subdistricts-EHPHHS'!C20+'Sub1 Neligh-Oak.'!C20+'-Dist 2'!C20+'Districts 3'!C20+'Elkhorn Valley'!C20+'-State 1st'!C20+'State Semis'!C20+'State Finals'!C20</f>
        <v>0</v>
      </c>
      <c r="D20" s="10">
        <f>'Winside '!D20+Wausa!D20+'Elgin '!D20+Osmond!D20+'Madison '!D20+'Laurel '!D20+HTR1Randolph!D20+HTR2Winside!D20+Orchard!D20+Neligh!D20+Stanton!D20+Bloomfield!D20+Westholt!D20+'Humphrey HF'!D20+'Hartington Pub'!D20+Randolph!D20+'L&amp;C R1. Wynot'!D20+'L&amp;CR2Allen'!D20+'L&amp;C Tourny R.3'!D20+'O''Neil'!D20+Creighton!D20+'Subdistricts-EHPHHS'!D20+'Sub1 Neligh-Oak.'!D20+'-Dist 2'!D20+'Districts 3'!D20+'Elkhorn Valley'!D20+'-State 1st'!D20+'State Semis'!D20+'State Finals'!D20</f>
        <v>4</v>
      </c>
      <c r="E20" s="14">
        <f t="shared" si="0"/>
        <v>0</v>
      </c>
      <c r="F20" s="15"/>
      <c r="G20" s="10">
        <f>'Winside '!G20+Wausa!G20+'Elgin '!G20+Osmond!G20+'Madison '!G20+'Laurel '!G20+HTR1Randolph!G20+HTR2Winside!G20+Orchard!G20+Neligh!G20+Stanton!G20+Bloomfield!G20+Westholt!G20+'Humphrey HF'!G20+'Hartington Pub'!G20+Randolph!G20+'L&amp;C R1. Wynot'!G20+'L&amp;CR2Allen'!G20+'L&amp;C Tourny R.3'!G20+'O''Neil'!G20+Creighton!G20+'Subdistricts-EHPHHS'!G20+'Sub1 Neligh-Oak.'!G20+'-Dist 2'!G20+'Districts 3'!G20+'Elkhorn Valley'!G20+'-State 1st'!G20+'State Semis'!G20+'State Finals'!G20</f>
        <v>1</v>
      </c>
      <c r="H20" s="10">
        <f>'Winside '!H20+Wausa!H20+'Elgin '!H20+Osmond!H20+'Madison '!H20+'Laurel '!H20+HTR1Randolph!H20+HTR2Winside!H20+Orchard!H20+Neligh!H20+Stanton!H20+Bloomfield!H20+Westholt!H20+'Humphrey HF'!H20+'Hartington Pub'!H20+Randolph!H20+'L&amp;C R1. Wynot'!H20+'L&amp;CR2Allen'!H20+'L&amp;C Tourny R.3'!H20+'O''Neil'!H20+Creighton!H20+'Subdistricts-EHPHHS'!H20+'Sub1 Neligh-Oak.'!H20+'-Dist 2'!H20+'Districts 3'!H20+'Elkhorn Valley'!H20+'-State 1st'!H20+'State Semis'!H20+'State Finals'!H20</f>
        <v>4</v>
      </c>
      <c r="I20" s="14">
        <f t="shared" si="1"/>
        <v>0.25</v>
      </c>
      <c r="J20" s="15"/>
      <c r="K20" s="10">
        <f>'Winside '!K20+Wausa!K20+'Elgin '!K20+Osmond!K20+'Madison '!K20+'Laurel '!K20+HTR1Randolph!K20+HTR2Winside!K20+Orchard!K20+Neligh!K20+Stanton!K20+Bloomfield!K20+Westholt!K20+'Humphrey HF'!K20+'Hartington Pub'!K20+Randolph!K20+'L&amp;C R1. Wynot'!K20+'L&amp;CR2Allen'!K20+'L&amp;C Tourny R.3'!K20+'O''Neil'!K20+Creighton!K20+'Subdistricts-EHPHHS'!K20+'Sub1 Neligh-Oak.'!K20+'-Dist 2'!K20+'Districts 3'!K20+'Elkhorn Valley'!K20+'-State 1st'!K20+'State Semis'!K20+'State Finals'!K20</f>
        <v>4</v>
      </c>
      <c r="L20" s="10">
        <f>'Winside '!L20+Wausa!L20+'Elgin '!L20+Osmond!L20+'Madison '!L20+'Laurel '!L20+HTR1Randolph!L20+HTR2Winside!L20+Orchard!L20+Neligh!L20+Stanton!L20+Bloomfield!L20+Westholt!L20+'Humphrey HF'!L20+'Hartington Pub'!L20+Randolph!L20+'L&amp;C R1. Wynot'!L20+'L&amp;CR2Allen'!L20+'L&amp;C Tourny R.3'!L20+'O''Neil'!L20+Creighton!L20+'Subdistricts-EHPHHS'!L20+'Sub1 Neligh-Oak.'!L20+'-Dist 2'!L20+'Districts 3'!L20+'Elkhorn Valley'!L20+'-State 1st'!L20+'State Semis'!L20+'State Finals'!L20</f>
        <v>5</v>
      </c>
      <c r="M20" s="14">
        <f t="shared" si="2"/>
        <v>0.8</v>
      </c>
      <c r="N20" s="15"/>
      <c r="O20" s="10">
        <f>'Winside '!O20+Wausa!O20+'Elgin '!O20+Osmond!O20+'Madison '!O20+'Laurel '!O20+HTR1Randolph!O20+HTR2Winside!O20+Orchard!O20+Neligh!O20+Stanton!O20+Bloomfield!O20+Westholt!O20+'Humphrey HF'!O20+'Hartington Pub'!O20+Randolph!O20+'L&amp;C R1. Wynot'!O20+'L&amp;CR2Allen'!O20+'L&amp;C Tourny R.3'!O20+'O''Neil'!O20+Creighton!O20+'Subdistricts-EHPHHS'!O20+'Sub1 Neligh-Oak.'!O20+'-Dist 2'!O20+'Districts 3'!O20+'Elkhorn Valley'!O20+'-State 1st'!O20+'State Semis'!O20+'State Finals'!O20</f>
        <v>3</v>
      </c>
      <c r="P20" s="10">
        <f>'Winside '!P20+Wausa!P20+'Elgin '!P20+Osmond!P20+'Madison '!P20+'Laurel '!P20+HTR1Randolph!P20+HTR2Winside!P20+Orchard!P20+Neligh!P20+Stanton!P20+Bloomfield!P20+Westholt!P20+'Humphrey HF'!P20+'Hartington Pub'!P20+Randolph!P20+'L&amp;C R1. Wynot'!P20+'L&amp;CR2Allen'!P20+'L&amp;C Tourny R.3'!P20+'O''Neil'!P20+Creighton!P20+'Subdistricts-EHPHHS'!P20+'Sub1 Neligh-Oak.'!P20+'-Dist 2'!P20+'Districts 3'!P20+'Elkhorn Valley'!P20+'-State 1st'!P20+'State Semis'!P20+'State Finals'!P20</f>
        <v>1</v>
      </c>
      <c r="Q20" s="15"/>
      <c r="R20" s="10">
        <f>'Winside '!R20+Wausa!R20+'Elgin '!R20+Osmond!R20+'Madison '!R20+'Laurel '!R20+HTR1Randolph!R20+HTR2Winside!R20+Orchard!R20+Neligh!R20+Stanton!R20+Bloomfield!R20+Westholt!R20+'Humphrey HF'!R20+'Hartington Pub'!R20+Randolph!R20+'L&amp;C R1. Wynot'!R20+'L&amp;CR2Allen'!R20+'L&amp;C Tourny R.3'!R20+'O''Neil'!R20+Creighton!R20+'Subdistricts-EHPHHS'!R20+'Sub1 Neligh-Oak.'!R20+'-Dist 2'!R20+'Districts 3'!R20+'Elkhorn Valley'!R20+'-State 1st'!R20+'State Semis'!R20+'State Finals'!R20</f>
        <v>2</v>
      </c>
      <c r="S20" s="15"/>
      <c r="T20" s="10">
        <f>'Winside '!T20+Wausa!T20+'Elgin '!T20+Osmond!T20+'Madison '!T20+'Laurel '!T20+HTR1Randolph!T20+HTR2Winside!T20+Orchard!T20+Neligh!T20+Stanton!T20+Bloomfield!T20+Westholt!T20+'Humphrey HF'!T20+'Hartington Pub'!T20+Randolph!T20+'L&amp;C R1. Wynot'!T20+'L&amp;CR2Allen'!T20+'L&amp;C Tourny R.3'!T20+'O''Neil'!T20+Creighton!T20+'Subdistricts-EHPHHS'!T20+'Sub1 Neligh-Oak.'!T20+'-Dist 2'!T20+'Districts 3'!T20+'Elkhorn Valley'!T20+'-State 1st'!T20+'State Semis'!T20+'State Finals'!T20</f>
        <v>1</v>
      </c>
      <c r="U20" s="10">
        <f>'Winside '!U20+Wausa!U20+'Elgin '!U20+Osmond!U20+'Madison '!U20+'Laurel '!U20+HTR1Randolph!U20+HTR2Winside!U20+Orchard!U20+Neligh!U20+Stanton!U20+Bloomfield!U20+Westholt!U20+'Humphrey HF'!U20+'Hartington Pub'!U20+Randolph!U20+'L&amp;C R1. Wynot'!U20+'L&amp;CR2Allen'!U20+'L&amp;C Tourny R.3'!U20+'O''Neil'!U20+Creighton!U20+'Subdistricts-EHPHHS'!U20+'Sub1 Neligh-Oak.'!U20+'-Dist 2'!U20+'Districts 3'!U20+'Elkhorn Valley'!U20+'-State 1st'!U20+'State Semis'!U20+'State Finals'!U20</f>
        <v>0</v>
      </c>
      <c r="V20" s="10">
        <f>'Winside '!V20+Wausa!V20+'Elgin '!V20+Osmond!V20+'Madison '!V20+'Laurel '!V20+HTR1Randolph!V20+HTR2Winside!V20+Orchard!V20+Neligh!V20+Stanton!V20+Bloomfield!V20+Westholt!V20+'Humphrey HF'!V20+'Hartington Pub'!V20+Randolph!V20+'L&amp;C R1. Wynot'!V20+'L&amp;CR2Allen'!V20+'L&amp;C Tourny R.3'!V20+'O''Neil'!V20+Creighton!V20+'Subdistricts-EHPHHS'!V20+'Sub1 Neligh-Oak.'!V20+'-Dist 2'!V20+'Districts 3'!V20+'Elkhorn Valley'!V20+'-State 1st'!V20+'State Semis'!V20+'State Finals'!V20</f>
        <v>1</v>
      </c>
      <c r="W20" s="15"/>
      <c r="X20" s="10">
        <f>'Winside '!X20+Wausa!X20+'Elgin '!X20+Osmond!X20+'Madison '!X20+'Laurel '!X20+HTR1Randolph!X20+HTR2Winside!X20+Orchard!X20+Neligh!X20+Stanton!X20+Bloomfield!X20+Westholt!X20+'Humphrey HF'!X20+'Hartington Pub'!X20+Randolph!X20+'L&amp;C R1. Wynot'!X20+'L&amp;CR2Allen'!X20+'L&amp;C Tourny R.3'!X20+'O''Neil'!X20+Creighton!X20+'Subdistricts-EHPHHS'!X20+'Sub1 Neligh-Oak.'!X20+'-Dist 2'!X20+'Districts 3'!X20+'Elkhorn Valley'!X20+'-State 1st'!X20+'State Semis'!X20+'State Finals'!X20</f>
        <v>1</v>
      </c>
      <c r="Y20" s="10">
        <f>'Winside '!Y20+Wausa!Y20+'Elgin '!Y20+Osmond!Y20+'Madison '!Y20+'Laurel '!Y20+HTR1Randolph!Y20+HTR2Winside!Y20+Orchard!Y20+Neligh!Y20+Stanton!Y20+Bloomfield!Y20+Westholt!Y20+'Humphrey HF'!Y20+'Hartington Pub'!Y20+Randolph!Y20+'L&amp;C R1. Wynot'!Y20+'L&amp;CR2Allen'!Y20+'L&amp;C Tourny R.3'!Y20+'O''Neil'!Y20+Creighton!Y20+'Subdistricts-EHPHHS'!Y20+'Sub1 Neligh-Oak.'!Y20+'-Dist 2'!Y20+'Districts 3'!Y20+'Elkhorn Valley'!Y20+'-State 1st'!Y20+'State Semis'!Y20+'State Finals'!Y20</f>
        <v>3</v>
      </c>
      <c r="Z20" s="10">
        <f>'Winside '!Z20+Wausa!Z20+'Elgin '!Z20+Osmond!Z20+'Madison '!Z20+'Laurel '!Z20+HTR1Randolph!Z20+HTR2Winside!Z20+Orchard!Z20+Neligh!Z20+Stanton!Z20+Bloomfield!Z20+Westholt!Z20+'Humphrey HF'!Z20+'Hartington Pub'!Z20+Randolph!Z20+'L&amp;C R1. Wynot'!Z20+'L&amp;CR2Allen'!Z20+'L&amp;C Tourny R.3'!Z20+'O''Neil'!Z20+Creighton!Z20+'Subdistricts-EHPHHS'!Z20+'Sub1 Neligh-Oak.'!Z20+'-Dist 2'!Z20+'Districts 3'!Z20+'Elkhorn Valley'!Z20+'-State 1st'!Z20+'State Semis'!Z20+'State Finals'!Z20</f>
        <v>0</v>
      </c>
      <c r="AA20" s="10">
        <f>'Winside '!AA20+Wausa!AA20+'Elgin '!AA20+Osmond!AA20+'Madison '!AA20+'Laurel '!AA20+HTR1Randolph!AA20+HTR2Winside!AA20+Orchard!AA20+Neligh!AA20+Stanton!AA20+Bloomfield!AA20+Westholt!AA20+'Humphrey HF'!AA20+'Hartington Pub'!AA20+Randolph!AA20+'L&amp;C R1. Wynot'!AA20+'L&amp;CR2Allen'!AA20+'L&amp;C Tourny R.3'!AA20+'O''Neil'!AA20+Creighton!AA20+'Subdistricts-EHPHHS'!AA20+'Sub1 Neligh-Oak.'!AA20+'-Dist 2'!AA20+'Districts 3'!AA20+'Elkhorn Valley'!AA20+'-State 1st'!AA20+'State Semis'!AA20+'State Finals'!AA20</f>
        <v>0</v>
      </c>
      <c r="AB20" s="15"/>
      <c r="AC20" s="10">
        <f>'Winside '!AC20+Wausa!AC20+'Elgin '!AC20+Osmond!AC20+'Madison '!AC20+'Laurel '!AC20+HTR1Randolph!AC20+HTR2Winside!AC20+Orchard!AC20+Neligh!AC20+Stanton!AC20+Bloomfield!AC20+Westholt!AC20+'Humphrey HF'!AC20+'Hartington Pub'!AC20+Randolph!AC20+'L&amp;C R1. Wynot'!AC20+'L&amp;CR2Allen'!AC20+'L&amp;C Tourny R.3'!AC20+'O''Neil'!AC20+Creighton!AC20+'Subdistricts-EHPHHS'!AC20+'Sub1 Neligh-Oak.'!AC20+'-Dist 2'!AC20+'Districts 3'!AC20+'Elkhorn Valley'!AC20+'-State 1st'!AC20+'State Semis'!AC20+'State Finals'!AC20</f>
        <v>6</v>
      </c>
      <c r="AD20" s="15"/>
      <c r="AE20" s="11">
        <f t="shared" si="3"/>
        <v>6</v>
      </c>
      <c r="AF20" s="15"/>
      <c r="AG20" s="16">
        <f t="shared" si="4"/>
        <v>6</v>
      </c>
    </row>
    <row r="21" spans="1:33" ht="12.75">
      <c r="A21" s="1">
        <v>43</v>
      </c>
      <c r="B21" s="1" t="s">
        <v>89</v>
      </c>
      <c r="C21" s="10">
        <f>'Winside '!C21+Wausa!C21+'Elgin '!C21+Osmond!C21+'Madison '!C21+'Laurel '!C21+HTR1Randolph!C21+HTR2Winside!C21+Orchard!C21+Neligh!C21+Stanton!C21+Bloomfield!C21+Westholt!C21+'Humphrey HF'!C21+'Hartington Pub'!C21+Randolph!C21+'L&amp;C R1. Wynot'!C21+'L&amp;CR2Allen'!C21+'L&amp;C Tourny R.3'!C21+'O''Neil'!C21+Creighton!C21+'Subdistricts-EHPHHS'!C21+'Sub1 Neligh-Oak.'!C21+'-Dist 2'!C21+'Districts 3'!C21+'Elkhorn Valley'!C21+'-State 1st'!C21+'State Semis'!C21+'State Finals'!C21</f>
        <v>0</v>
      </c>
      <c r="D21" s="10">
        <f>'Winside '!D21+Wausa!D21+'Elgin '!D21+Osmond!D21+'Madison '!D21+'Laurel '!D21+HTR1Randolph!D21+HTR2Winside!D21+Orchard!D21+Neligh!D21+Stanton!D21+Bloomfield!D21+Westholt!D21+'Humphrey HF'!D21+'Hartington Pub'!D21+Randolph!D21+'L&amp;C R1. Wynot'!D21+'L&amp;CR2Allen'!D21+'L&amp;C Tourny R.3'!D21+'O''Neil'!D21+Creighton!D21+'Subdistricts-EHPHHS'!D21+'Sub1 Neligh-Oak.'!D21+'-Dist 2'!D21+'Districts 3'!D21+'Elkhorn Valley'!D21+'-State 1st'!D21+'State Semis'!D21+'State Finals'!D21</f>
        <v>0</v>
      </c>
      <c r="E21" s="14" t="str">
        <f t="shared" si="0"/>
        <v>0</v>
      </c>
      <c r="F21" s="15"/>
      <c r="G21" s="10">
        <f>'Winside '!G21+Wausa!G21+'Elgin '!G21+Osmond!G21+'Madison '!G21+'Laurel '!G21+HTR1Randolph!G21+HTR2Winside!G21+Orchard!G21+Neligh!G21+Stanton!G21+Bloomfield!G21+Westholt!G21+'Humphrey HF'!G21+'Hartington Pub'!G21+Randolph!G21+'L&amp;C R1. Wynot'!G21+'L&amp;CR2Allen'!G21+'L&amp;C Tourny R.3'!G21+'O''Neil'!G21+Creighton!G21+'Subdistricts-EHPHHS'!G21+'Sub1 Neligh-Oak.'!G21+'-Dist 2'!G21+'Districts 3'!G21+'Elkhorn Valley'!G21+'-State 1st'!G21+'State Semis'!G21+'State Finals'!G21</f>
        <v>1</v>
      </c>
      <c r="H21" s="10">
        <f>'Winside '!H21+Wausa!H21+'Elgin '!H21+Osmond!H21+'Madison '!H21+'Laurel '!H21+HTR1Randolph!H21+HTR2Winside!H21+Orchard!H21+Neligh!H21+Stanton!H21+Bloomfield!H21+Westholt!H21+'Humphrey HF'!H21+'Hartington Pub'!H21+Randolph!H21+'L&amp;C R1. Wynot'!H21+'L&amp;CR2Allen'!H21+'L&amp;C Tourny R.3'!H21+'O''Neil'!H21+Creighton!H21+'Subdistricts-EHPHHS'!H21+'Sub1 Neligh-Oak.'!H21+'-Dist 2'!H21+'Districts 3'!H21+'Elkhorn Valley'!H21+'-State 1st'!H21+'State Semis'!H21+'State Finals'!H21</f>
        <v>1</v>
      </c>
      <c r="I21" s="14">
        <f t="shared" si="1"/>
        <v>1</v>
      </c>
      <c r="J21" s="15"/>
      <c r="K21" s="10">
        <f>'Winside '!K21+Wausa!K21+'Elgin '!K21+Osmond!K21+'Madison '!K21+'Laurel '!K21+HTR1Randolph!K21+HTR2Winside!K21+Orchard!K21+Neligh!K21+Stanton!K21+Bloomfield!K21+Westholt!K21+'Humphrey HF'!K21+'Hartington Pub'!K21+Randolph!K21+'L&amp;C R1. Wynot'!K21+'L&amp;CR2Allen'!K21+'L&amp;C Tourny R.3'!K21+'O''Neil'!K21+Creighton!K21+'Subdistricts-EHPHHS'!K21+'Sub1 Neligh-Oak.'!K21+'-Dist 2'!K21+'Districts 3'!K21+'Elkhorn Valley'!K21+'-State 1st'!K21+'State Semis'!K21+'State Finals'!K21</f>
        <v>0</v>
      </c>
      <c r="L21" s="10">
        <f>'Winside '!L21+Wausa!L21+'Elgin '!L21+Osmond!L21+'Madison '!L21+'Laurel '!L21+HTR1Randolph!L21+HTR2Winside!L21+Orchard!L21+Neligh!L21+Stanton!L21+Bloomfield!L21+Westholt!L21+'Humphrey HF'!L21+'Hartington Pub'!L21+Randolph!L21+'L&amp;C R1. Wynot'!L21+'L&amp;CR2Allen'!L21+'L&amp;C Tourny R.3'!L21+'O''Neil'!L21+Creighton!L21+'Subdistricts-EHPHHS'!L21+'Sub1 Neligh-Oak.'!L21+'-Dist 2'!L21+'Districts 3'!L21+'Elkhorn Valley'!L21+'-State 1st'!L21+'State Semis'!L21+'State Finals'!L21</f>
        <v>1</v>
      </c>
      <c r="M21" s="14">
        <f t="shared" si="2"/>
        <v>0</v>
      </c>
      <c r="N21" s="15"/>
      <c r="O21" s="10">
        <f>'Winside '!O21+Wausa!O21+'Elgin '!O21+Osmond!O21+'Madison '!O21+'Laurel '!O21+HTR1Randolph!O21+HTR2Winside!O21+Orchard!O21+Neligh!O21+Stanton!O21+Bloomfield!O21+Westholt!O21+'Humphrey HF'!O21+'Hartington Pub'!O21+Randolph!O21+'L&amp;C R1. Wynot'!O21+'L&amp;CR2Allen'!O21+'L&amp;C Tourny R.3'!O21+'O''Neil'!O21+Creighton!O21+'Subdistricts-EHPHHS'!O21+'Sub1 Neligh-Oak.'!O21+'-Dist 2'!O21+'Districts 3'!O21+'Elkhorn Valley'!O21+'-State 1st'!O21+'State Semis'!O21+'State Finals'!O21</f>
        <v>0</v>
      </c>
      <c r="P21" s="10">
        <f>'Winside '!P21+Wausa!P21+'Elgin '!P21+Osmond!P21+'Madison '!P21+'Laurel '!P21+HTR1Randolph!P21+HTR2Winside!P21+Orchard!P21+Neligh!P21+Stanton!P21+Bloomfield!P21+Westholt!P21+'Humphrey HF'!P21+'Hartington Pub'!P21+Randolph!P21+'L&amp;C R1. Wynot'!P21+'L&amp;CR2Allen'!P21+'L&amp;C Tourny R.3'!P21+'O''Neil'!P21+Creighton!P21+'Subdistricts-EHPHHS'!P21+'Sub1 Neligh-Oak.'!P21+'-Dist 2'!P21+'Districts 3'!P21+'Elkhorn Valley'!P21+'-State 1st'!P21+'State Semis'!P21+'State Finals'!P21</f>
        <v>2</v>
      </c>
      <c r="Q21" s="15"/>
      <c r="R21" s="10">
        <f>'Winside '!R21+Wausa!R21+'Elgin '!R21+Osmond!R21+'Madison '!R21+'Laurel '!R21+HTR1Randolph!R21+HTR2Winside!R21+Orchard!R21+Neligh!R21+Stanton!R21+Bloomfield!R21+Westholt!R21+'Humphrey HF'!R21+'Hartington Pub'!R21+Randolph!R21+'L&amp;C R1. Wynot'!R21+'L&amp;CR2Allen'!R21+'L&amp;C Tourny R.3'!R21+'O''Neil'!R21+Creighton!R21+'Subdistricts-EHPHHS'!R21+'Sub1 Neligh-Oak.'!R21+'-Dist 2'!R21+'Districts 3'!R21+'Elkhorn Valley'!R21+'-State 1st'!R21+'State Semis'!R21+'State Finals'!R21</f>
        <v>3</v>
      </c>
      <c r="S21" s="15"/>
      <c r="T21" s="10">
        <f>'Winside '!T21+Wausa!T21+'Elgin '!T21+Osmond!T21+'Madison '!T21+'Laurel '!T21+HTR1Randolph!T21+HTR2Winside!T21+Orchard!T21+Neligh!T21+Stanton!T21+Bloomfield!T21+Westholt!T21+'Humphrey HF'!T21+'Hartington Pub'!T21+Randolph!T21+'L&amp;C R1. Wynot'!T21+'L&amp;CR2Allen'!T21+'L&amp;C Tourny R.3'!T21+'O''Neil'!T21+Creighton!T21+'Subdistricts-EHPHHS'!T21+'Sub1 Neligh-Oak.'!T21+'-Dist 2'!T21+'Districts 3'!T21+'Elkhorn Valley'!T21+'-State 1st'!T21+'State Semis'!T21+'State Finals'!T21</f>
        <v>0</v>
      </c>
      <c r="U21" s="10">
        <f>'Winside '!U21+Wausa!U21+'Elgin '!U21+Osmond!U21+'Madison '!U21+'Laurel '!U21+HTR1Randolph!U21+HTR2Winside!U21+Orchard!U21+Neligh!U21+Stanton!U21+Bloomfield!U21+Westholt!U21+'Humphrey HF'!U21+'Hartington Pub'!U21+Randolph!U21+'L&amp;C R1. Wynot'!U21+'L&amp;CR2Allen'!U21+'L&amp;C Tourny R.3'!U21+'O''Neil'!U21+Creighton!U21+'Subdistricts-EHPHHS'!U21+'Sub1 Neligh-Oak.'!U21+'-Dist 2'!U21+'Districts 3'!U21+'Elkhorn Valley'!U21+'-State 1st'!U21+'State Semis'!U21+'State Finals'!U21</f>
        <v>0</v>
      </c>
      <c r="V21" s="10">
        <f>'Winside '!V21+Wausa!V21+'Elgin '!V21+Osmond!V21+'Madison '!V21+'Laurel '!V21+HTR1Randolph!V21+HTR2Winside!V21+Orchard!V21+Neligh!V21+Stanton!V21+Bloomfield!V21+Westholt!V21+'Humphrey HF'!V21+'Hartington Pub'!V21+Randolph!V21+'L&amp;C R1. Wynot'!V21+'L&amp;CR2Allen'!V21+'L&amp;C Tourny R.3'!V21+'O''Neil'!V21+Creighton!V21+'Subdistricts-EHPHHS'!V21+'Sub1 Neligh-Oak.'!V21+'-Dist 2'!V21+'Districts 3'!V21+'Elkhorn Valley'!V21+'-State 1st'!V21+'State Semis'!V21+'State Finals'!V21</f>
        <v>1</v>
      </c>
      <c r="W21" s="15"/>
      <c r="X21" s="10">
        <f>'Winside '!X21+Wausa!X21+'Elgin '!X21+Osmond!X21+'Madison '!X21+'Laurel '!X21+HTR1Randolph!X21+HTR2Winside!X21+Orchard!X21+Neligh!X21+Stanton!X21+Bloomfield!X21+Westholt!X21+'Humphrey HF'!X21+'Hartington Pub'!X21+Randolph!X21+'L&amp;C R1. Wynot'!X21+'L&amp;CR2Allen'!X21+'L&amp;C Tourny R.3'!X21+'O''Neil'!X21+Creighton!X21+'Subdistricts-EHPHHS'!X21+'Sub1 Neligh-Oak.'!X21+'-Dist 2'!X21+'Districts 3'!X21+'Elkhorn Valley'!X21+'-State 1st'!X21+'State Semis'!X21+'State Finals'!X21</f>
        <v>0</v>
      </c>
      <c r="Y21" s="10">
        <f>'Winside '!Y21+Wausa!Y21+'Elgin '!Y21+Osmond!Y21+'Madison '!Y21+'Laurel '!Y21+HTR1Randolph!Y21+HTR2Winside!Y21+Orchard!Y21+Neligh!Y21+Stanton!Y21+Bloomfield!Y21+Westholt!Y21+'Humphrey HF'!Y21+'Hartington Pub'!Y21+Randolph!Y21+'L&amp;C R1. Wynot'!Y21+'L&amp;CR2Allen'!Y21+'L&amp;C Tourny R.3'!Y21+'O''Neil'!Y21+Creighton!Y21+'Subdistricts-EHPHHS'!Y21+'Sub1 Neligh-Oak.'!Y21+'-Dist 2'!Y21+'Districts 3'!Y21+'Elkhorn Valley'!Y21+'-State 1st'!Y21+'State Semis'!Y21+'State Finals'!Y21</f>
        <v>0</v>
      </c>
      <c r="Z21" s="10">
        <f>'Winside '!Z21+Wausa!Z21+'Elgin '!Z21+Osmond!Z21+'Madison '!Z21+'Laurel '!Z21+HTR1Randolph!Z21+HTR2Winside!Z21+Orchard!Z21+Neligh!Z21+Stanton!Z21+Bloomfield!Z21+Westholt!Z21+'Humphrey HF'!Z21+'Hartington Pub'!Z21+Randolph!Z21+'L&amp;C R1. Wynot'!Z21+'L&amp;CR2Allen'!Z21+'L&amp;C Tourny R.3'!Z21+'O''Neil'!Z21+Creighton!Z21+'Subdistricts-EHPHHS'!Z21+'Sub1 Neligh-Oak.'!Z21+'-Dist 2'!Z21+'Districts 3'!Z21+'Elkhorn Valley'!Z21+'-State 1st'!Z21+'State Semis'!Z21+'State Finals'!Z21</f>
        <v>0</v>
      </c>
      <c r="AA21" s="10">
        <f>'Winside '!AA21+Wausa!AA21+'Elgin '!AA21+Osmond!AA21+'Madison '!AA21+'Laurel '!AA21+HTR1Randolph!AA21+HTR2Winside!AA21+Orchard!AA21+Neligh!AA21+Stanton!AA21+Bloomfield!AA21+Westholt!AA21+'Humphrey HF'!AA21+'Hartington Pub'!AA21+Randolph!AA21+'L&amp;C R1. Wynot'!AA21+'L&amp;CR2Allen'!AA21+'L&amp;C Tourny R.3'!AA21+'O''Neil'!AA21+Creighton!AA21+'Subdistricts-EHPHHS'!AA21+'Sub1 Neligh-Oak.'!AA21+'-Dist 2'!AA21+'Districts 3'!AA21+'Elkhorn Valley'!AA21+'-State 1st'!AA21+'State Semis'!AA21+'State Finals'!AA21</f>
        <v>0</v>
      </c>
      <c r="AB21" s="15"/>
      <c r="AC21" s="10">
        <f>'Winside '!AC21+Wausa!AC21+'Elgin '!AC21+Osmond!AC21+'Madison '!AC21+'Laurel '!AC21+HTR1Randolph!AC21+HTR2Winside!AC21+Orchard!AC21+Neligh!AC21+Stanton!AC21+Bloomfield!AC21+Westholt!AC21+'Humphrey HF'!AC21+'Hartington Pub'!AC21+Randolph!AC21+'L&amp;C R1. Wynot'!AC21+'L&amp;CR2Allen'!AC21+'L&amp;C Tourny R.3'!AC21+'O''Neil'!AC21+Creighton!AC21+'Subdistricts-EHPHHS'!AC21+'Sub1 Neligh-Oak.'!AC21+'-Dist 2'!AC21+'Districts 3'!AC21+'Elkhorn Valley'!AC21+'-State 1st'!AC21+'State Semis'!AC21+'State Finals'!AC21</f>
        <v>5</v>
      </c>
      <c r="AD21" s="15"/>
      <c r="AE21" s="11">
        <f t="shared" si="3"/>
        <v>2</v>
      </c>
      <c r="AF21" s="15"/>
      <c r="AG21" s="16">
        <f t="shared" si="4"/>
        <v>-1</v>
      </c>
    </row>
    <row r="22" spans="1:33" ht="12.75">
      <c r="A22" s="1"/>
      <c r="B22" s="18"/>
      <c r="C22" s="10">
        <f>'Winside '!C22+Wausa!C22+'Elgin '!C22+Osmond!C22+'Madison '!C22+'Laurel '!C22+HTR1Randolph!C22+HTR2Winside!C22+Orchard!C22+Neligh!C22+Stanton!C22+Bloomfield!C22+Westholt!C22+'Humphrey HF'!C22+'Hartington Pub'!C22+Randolph!C22+'L&amp;C R1. Wynot'!C22+'L&amp;CR2Allen'!C22+'L&amp;C Tourny R.3'!C22+'O''Neil'!C22+Creighton!C22+'Subdistricts-EHPHHS'!C22+'Sub1 Neligh-Oak.'!C22+'-Dist 2'!C22+'Districts 3'!C22+'Elkhorn Valley'!C22+'-State 1st'!C22+'State Semis'!C22+'State Finals'!C22</f>
        <v>0</v>
      </c>
      <c r="D22" s="10">
        <f>'Winside '!D22+Wausa!D22+'Elgin '!D22+Osmond!D22+'Madison '!D22+'Laurel '!D22+HTR1Randolph!D22+HTR2Winside!D22+Orchard!D22+Neligh!D22+Stanton!D22+Bloomfield!D22+Westholt!D22+'Humphrey HF'!D22+'Hartington Pub'!D22+Randolph!D22+'L&amp;C R1. Wynot'!D22+'L&amp;CR2Allen'!D22+'L&amp;C Tourny R.3'!D22+'O''Neil'!D22+Creighton!D22+'Subdistricts-EHPHHS'!D22+'Sub1 Neligh-Oak.'!D22+'-Dist 2'!D22+'Districts 3'!D22+'Elkhorn Valley'!D22+'-State 1st'!D22+'State Semis'!D22+'State Finals'!D22</f>
        <v>0</v>
      </c>
      <c r="E22" s="14" t="str">
        <f t="shared" si="0"/>
        <v>0</v>
      </c>
      <c r="F22" s="15"/>
      <c r="G22" s="10">
        <f>'Winside '!G22+Wausa!G22+'Elgin '!G22+Osmond!G22+'Madison '!G22+'Laurel '!G22+HTR1Randolph!G22+HTR2Winside!G22+Orchard!G22+Neligh!G22+Stanton!G22+Bloomfield!G22+Westholt!G22+'Humphrey HF'!G22+'Hartington Pub'!G22+Randolph!G22+'L&amp;C R1. Wynot'!G22+'L&amp;CR2Allen'!G22+'L&amp;C Tourny R.3'!G22+'O''Neil'!G22+Creighton!G22+'Subdistricts-EHPHHS'!G22+'Sub1 Neligh-Oak.'!G22+'-Dist 2'!G22+'Districts 3'!G22+'Elkhorn Valley'!G22+'-State 1st'!G22+'State Semis'!G22+'State Finals'!G22</f>
        <v>0</v>
      </c>
      <c r="H22" s="10">
        <f>'Winside '!H22+Wausa!H22+'Elgin '!H22+Osmond!H22+'Madison '!H22+'Laurel '!H22+HTR1Randolph!H22+HTR2Winside!H22+Orchard!H22+Neligh!H22+Stanton!H22+Bloomfield!H22+Westholt!H22+'Humphrey HF'!H22+'Hartington Pub'!H22+Randolph!H22+'L&amp;C R1. Wynot'!H22+'L&amp;CR2Allen'!H22+'L&amp;C Tourny R.3'!H22+'O''Neil'!H22+Creighton!H22+'Subdistricts-EHPHHS'!H22+'Sub1 Neligh-Oak.'!H22+'-Dist 2'!H22+'Districts 3'!H22+'Elkhorn Valley'!H22+'-State 1st'!H22+'State Semis'!H22+'State Finals'!H22</f>
        <v>0</v>
      </c>
      <c r="I22" s="14" t="str">
        <f t="shared" si="1"/>
        <v>0</v>
      </c>
      <c r="J22" s="15"/>
      <c r="K22" s="10">
        <f>'Winside '!K22+Wausa!K22+'Elgin '!K22+Osmond!K22+'Madison '!K22+'Laurel '!K22+HTR1Randolph!K22+HTR2Winside!K22+Orchard!K22+Neligh!K22+Stanton!K22+Bloomfield!K22+Westholt!K22+'Humphrey HF'!K22+'Hartington Pub'!K22+Randolph!K22+'L&amp;C R1. Wynot'!K22+'L&amp;CR2Allen'!K22+'L&amp;C Tourny R.3'!K22+'O''Neil'!K22+Creighton!K22+'Subdistricts-EHPHHS'!K22+'Sub1 Neligh-Oak.'!K22+'-Dist 2'!K22+'Districts 3'!K22+'Elkhorn Valley'!K22+'-State 1st'!K22+'State Semis'!K22+'State Finals'!K22</f>
        <v>0</v>
      </c>
      <c r="L22" s="10">
        <f>'Winside '!L22+Wausa!L22+'Elgin '!L22+Osmond!L22+'Madison '!L22+'Laurel '!L22+HTR1Randolph!L22+HTR2Winside!L22+Orchard!L22+Neligh!L22+Stanton!L22+Bloomfield!L22+Westholt!L22+'Humphrey HF'!L22+'Hartington Pub'!L22+Randolph!L22+'L&amp;C R1. Wynot'!L22+'L&amp;CR2Allen'!L22+'L&amp;C Tourny R.3'!L22+'O''Neil'!L22+Creighton!L22+'Subdistricts-EHPHHS'!L22+'Sub1 Neligh-Oak.'!L22+'-Dist 2'!L22+'Districts 3'!L22+'Elkhorn Valley'!L22+'-State 1st'!L22+'State Semis'!L22+'State Finals'!L22</f>
        <v>0</v>
      </c>
      <c r="M22" s="14" t="str">
        <f t="shared" si="2"/>
        <v>0</v>
      </c>
      <c r="N22" s="15"/>
      <c r="O22" s="10">
        <f>'Winside '!O22+Wausa!O22+'Elgin '!O22+Osmond!O22+'Madison '!O22+'Laurel '!O22+HTR1Randolph!O22+HTR2Winside!O22+Orchard!O22+Neligh!O22+Stanton!O22+Bloomfield!O22+Westholt!O22+'Humphrey HF'!O22+'Hartington Pub'!O22+Randolph!O22+'L&amp;C R1. Wynot'!O22+'L&amp;CR2Allen'!O22+'L&amp;C Tourny R.3'!O22+'O''Neil'!O22+Creighton!O22+'Subdistricts-EHPHHS'!O22+'Sub1 Neligh-Oak.'!O22+'-Dist 2'!O22+'Districts 3'!O22+'Elkhorn Valley'!O22+'-State 1st'!O22+'State Semis'!O22+'State Finals'!O22</f>
        <v>0</v>
      </c>
      <c r="P22" s="10">
        <f>'Winside '!P22+Wausa!P22+'Elgin '!P22+Osmond!P22+'Madison '!P22+'Laurel '!P22+HTR1Randolph!P22+HTR2Winside!P22+Orchard!P22+Neligh!P22+Stanton!P22+Bloomfield!P22+Westholt!P22+'Humphrey HF'!P22+'Hartington Pub'!P22+Randolph!P22+'L&amp;C R1. Wynot'!P22+'L&amp;CR2Allen'!P22+'L&amp;C Tourny R.3'!P22+'O''Neil'!P22+Creighton!P22+'Subdistricts-EHPHHS'!P22+'Sub1 Neligh-Oak.'!P22+'-Dist 2'!P22+'Districts 3'!P22+'Elkhorn Valley'!P22+'-State 1st'!P22+'State Semis'!P22+'State Finals'!P22</f>
        <v>0</v>
      </c>
      <c r="Q22" s="15"/>
      <c r="R22" s="10">
        <f>'Winside '!R22+Wausa!R22+'Elgin '!R22+Osmond!R22+'Madison '!R22+'Laurel '!R22+HTR1Randolph!R22+HTR2Winside!R22+Orchard!R22+Neligh!R22+Stanton!R22+Bloomfield!R22+Westholt!R22+'Humphrey HF'!R22+'Hartington Pub'!R22+Randolph!R22+'L&amp;C R1. Wynot'!R22+'L&amp;CR2Allen'!R22+'L&amp;C Tourny R.3'!R22+'O''Neil'!R22+Creighton!R22+'Subdistricts-EHPHHS'!R22+'Sub1 Neligh-Oak.'!R22+'-Dist 2'!R22+'Districts 3'!R22+'Elkhorn Valley'!R22+'-State 1st'!R22+'State Semis'!R22+'State Finals'!R22</f>
        <v>0</v>
      </c>
      <c r="S22" s="15"/>
      <c r="T22" s="10">
        <f>'Winside '!T22+Wausa!T22+'Elgin '!T22+Osmond!T22+'Madison '!T22+'Laurel '!T22+HTR1Randolph!T22+HTR2Winside!T22+Orchard!T22+Neligh!T22+Stanton!T22+Bloomfield!T22+Westholt!T22+'Humphrey HF'!T22+'Hartington Pub'!T22+Randolph!T22+'L&amp;C R1. Wynot'!T22+'L&amp;CR2Allen'!T22+'L&amp;C Tourny R.3'!T22+'O''Neil'!T22+Creighton!T22+'Subdistricts-EHPHHS'!T22+'Sub1 Neligh-Oak.'!T22+'-Dist 2'!T22+'Districts 3'!T22+'Elkhorn Valley'!T22+'-State 1st'!T22+'State Semis'!T22+'State Finals'!T22</f>
        <v>0</v>
      </c>
      <c r="U22" s="10">
        <f>'Winside '!U22+Wausa!U22+'Elgin '!U22+Osmond!U22+'Madison '!U22+'Laurel '!U22+HTR1Randolph!U22+HTR2Winside!U22+Orchard!U22+Neligh!U22+Stanton!U22+Bloomfield!U22+Westholt!U22+'Humphrey HF'!U22+'Hartington Pub'!U22+Randolph!U22+'L&amp;C R1. Wynot'!U22+'L&amp;CR2Allen'!U22+'L&amp;C Tourny R.3'!U22+'O''Neil'!U22+Creighton!U22+'Subdistricts-EHPHHS'!U22+'Sub1 Neligh-Oak.'!U22+'-Dist 2'!U22+'Districts 3'!U22+'Elkhorn Valley'!U22+'-State 1st'!U22+'State Semis'!U22+'State Finals'!U22</f>
        <v>0</v>
      </c>
      <c r="V22" s="10">
        <f>'Winside '!V22+Wausa!V22+'Elgin '!V22+Osmond!V22+'Madison '!V22+'Laurel '!V22+HTR1Randolph!V22+HTR2Winside!V22+Orchard!V22+Neligh!V22+Stanton!V22+Bloomfield!V22+Westholt!V22+'Humphrey HF'!V22+'Hartington Pub'!V22+Randolph!V22+'L&amp;C R1. Wynot'!V22+'L&amp;CR2Allen'!V22+'L&amp;C Tourny R.3'!V22+'O''Neil'!V22+Creighton!V22+'Subdistricts-EHPHHS'!V22+'Sub1 Neligh-Oak.'!V22+'-Dist 2'!V22+'Districts 3'!V22+'Elkhorn Valley'!V22+'-State 1st'!V22+'State Semis'!V22+'State Finals'!V22</f>
        <v>0</v>
      </c>
      <c r="W22" s="15"/>
      <c r="X22" s="10">
        <f>'Winside '!X22+Wausa!X22+'Elgin '!X22+Osmond!X22+'Madison '!X22+'Laurel '!X22+HTR1Randolph!X22+HTR2Winside!X22+Orchard!X22+Neligh!X22+Stanton!X22+Bloomfield!X22+Westholt!X22+'Humphrey HF'!X22+'Hartington Pub'!X22+Randolph!X22+'L&amp;C R1. Wynot'!X22+'L&amp;CR2Allen'!X22+'L&amp;C Tourny R.3'!X22+'O''Neil'!X22+Creighton!X22+'Subdistricts-EHPHHS'!X22+'Sub1 Neligh-Oak.'!X22+'-Dist 2'!X22+'Districts 3'!X22+'Elkhorn Valley'!X22+'-State 1st'!X22+'State Semis'!X22+'State Finals'!X22</f>
        <v>0</v>
      </c>
      <c r="Y22" s="10">
        <f>'Winside '!Y22+Wausa!Y22+'Elgin '!Y22+Osmond!Y22+'Madison '!Y22+'Laurel '!Y22+HTR1Randolph!Y22+HTR2Winside!Y22+Orchard!Y22+Neligh!Y22+Stanton!Y22+Bloomfield!Y22+Westholt!Y22+'Humphrey HF'!Y22+'Hartington Pub'!Y22+Randolph!Y22+'L&amp;C R1. Wynot'!Y22+'L&amp;CR2Allen'!Y22+'L&amp;C Tourny R.3'!Y22+'O''Neil'!Y22+Creighton!Y22+'Subdistricts-EHPHHS'!Y22+'Sub1 Neligh-Oak.'!Y22+'-Dist 2'!Y22+'Districts 3'!Y22+'Elkhorn Valley'!Y22+'-State 1st'!Y22+'State Semis'!Y22+'State Finals'!Y22</f>
        <v>0</v>
      </c>
      <c r="Z22" s="10">
        <f>'Winside '!Z22+Wausa!Z22+'Elgin '!Z22+Osmond!Z22+'Madison '!Z22+'Laurel '!Z22+HTR1Randolph!Z22+HTR2Winside!Z22+Orchard!Z22+Neligh!Z22+Stanton!Z22+Bloomfield!Z22+Westholt!Z22+'Humphrey HF'!Z22+'Hartington Pub'!Z22+Randolph!Z22+'L&amp;C R1. Wynot'!Z22+'L&amp;CR2Allen'!Z22+'L&amp;C Tourny R.3'!Z22+'O''Neil'!Z22+Creighton!Z22+'Subdistricts-EHPHHS'!Z22+'Sub1 Neligh-Oak.'!Z22+'-Dist 2'!Z22+'Districts 3'!Z22+'Elkhorn Valley'!Z22+'-State 1st'!Z22+'State Semis'!Z22+'State Finals'!Z22</f>
        <v>0</v>
      </c>
      <c r="AA22" s="10">
        <f>'Winside '!AA22+Wausa!AA22+'Elgin '!AA22+Osmond!AA22+'Madison '!AA22+'Laurel '!AA22+HTR1Randolph!AA22+HTR2Winside!AA22+Orchard!AA22+Neligh!AA22+Stanton!AA22+Bloomfield!AA22+Westholt!AA22+'Humphrey HF'!AA22+'Hartington Pub'!AA22+Randolph!AA22+'L&amp;C R1. Wynot'!AA22+'L&amp;CR2Allen'!AA22+'L&amp;C Tourny R.3'!AA22+'O''Neil'!AA22+Creighton!AA22+'Subdistricts-EHPHHS'!AA22+'Sub1 Neligh-Oak.'!AA22+'-Dist 2'!AA22+'Districts 3'!AA22+'Elkhorn Valley'!AA22+'-State 1st'!AA22+'State Semis'!AA22+'State Finals'!AA22</f>
        <v>0</v>
      </c>
      <c r="AB22" s="15"/>
      <c r="AC22" s="10">
        <f>'Winside '!AC22+Wausa!AC22+'Elgin '!AC22+Osmond!AC22+'Madison '!AC22+'Laurel '!AC22+HTR1Randolph!AC22+HTR2Winside!AC22+Orchard!AC22+Neligh!AC22+Stanton!AC22+Bloomfield!AC22+Westholt!AC22+'Humphrey HF'!AC22+'Hartington Pub'!AC22+Randolph!AC22+'L&amp;C R1. Wynot'!AC22+'L&amp;CR2Allen'!AC22+'L&amp;C Tourny R.3'!AC22+'O''Neil'!AC22+Creighton!AC22+'Subdistricts-EHPHHS'!AC22+'Sub1 Neligh-Oak.'!AC22+'-Dist 2'!AC22+'Districts 3'!AC22+'Elkhorn Valley'!AC22+'-State 1st'!AC22+'State Semis'!AC22+'State Finals'!AC22</f>
        <v>0</v>
      </c>
      <c r="AD22" s="15"/>
      <c r="AE22" s="11">
        <f t="shared" si="3"/>
        <v>0</v>
      </c>
      <c r="AF22" s="15"/>
      <c r="AG22" s="16">
        <f t="shared" si="4"/>
        <v>0</v>
      </c>
    </row>
    <row r="23" spans="1:33" ht="12.75">
      <c r="A23" s="1"/>
      <c r="B23" s="1"/>
      <c r="C23" s="10"/>
      <c r="D23" s="10"/>
      <c r="E23" s="14"/>
      <c r="F23" s="15"/>
      <c r="G23" s="10"/>
      <c r="H23" s="10"/>
      <c r="I23" s="14"/>
      <c r="J23" s="15"/>
      <c r="K23" s="10"/>
      <c r="L23" s="10"/>
      <c r="M23" s="14"/>
      <c r="N23" s="15"/>
      <c r="O23" s="10"/>
      <c r="P23" s="10"/>
      <c r="Q23" s="15"/>
      <c r="R23" s="10"/>
      <c r="S23" s="15"/>
      <c r="T23" s="10"/>
      <c r="U23" s="10"/>
      <c r="V23" s="10"/>
      <c r="W23" s="15"/>
      <c r="X23" s="10"/>
      <c r="Y23" s="10"/>
      <c r="Z23" s="10"/>
      <c r="AA23" s="10"/>
      <c r="AB23" s="15"/>
      <c r="AC23" s="10"/>
      <c r="AD23" s="15"/>
      <c r="AE23" s="11"/>
      <c r="AF23" s="15"/>
      <c r="AG23" s="16"/>
    </row>
    <row r="24" spans="1:33" ht="12.75">
      <c r="A24" s="1"/>
      <c r="B24" s="1"/>
      <c r="C24" s="10"/>
      <c r="D24" s="10"/>
      <c r="E24" s="14"/>
      <c r="F24" s="15"/>
      <c r="G24" s="10"/>
      <c r="H24" s="10"/>
      <c r="I24" s="14"/>
      <c r="J24" s="15"/>
      <c r="K24" s="10"/>
      <c r="L24" s="10"/>
      <c r="M24" s="14"/>
      <c r="N24" s="15"/>
      <c r="O24" s="10"/>
      <c r="P24" s="10"/>
      <c r="Q24" s="15"/>
      <c r="R24" s="10"/>
      <c r="S24" s="15"/>
      <c r="T24" s="10"/>
      <c r="U24" s="10"/>
      <c r="V24" s="10"/>
      <c r="W24" s="15"/>
      <c r="X24" s="10"/>
      <c r="Y24" s="10"/>
      <c r="Z24" s="10"/>
      <c r="AA24" s="10"/>
      <c r="AB24" s="15"/>
      <c r="AC24" s="10"/>
      <c r="AD24" s="15"/>
      <c r="AE24" s="11"/>
      <c r="AF24" s="15"/>
      <c r="AG24" s="16"/>
    </row>
    <row r="25" spans="1:33" ht="12.75">
      <c r="A25" s="1"/>
      <c r="B25" s="1"/>
      <c r="C25" s="10"/>
      <c r="D25" s="10"/>
      <c r="E25" s="14"/>
      <c r="F25" s="15"/>
      <c r="G25" s="10"/>
      <c r="H25" s="10"/>
      <c r="I25" s="14"/>
      <c r="J25" s="15"/>
      <c r="K25" s="10"/>
      <c r="L25" s="10"/>
      <c r="M25" s="14"/>
      <c r="N25" s="15"/>
      <c r="O25" s="10"/>
      <c r="P25" s="10"/>
      <c r="Q25" s="15"/>
      <c r="R25" s="10"/>
      <c r="S25" s="15"/>
      <c r="T25" s="10"/>
      <c r="U25" s="10"/>
      <c r="V25" s="10"/>
      <c r="W25" s="15"/>
      <c r="X25" s="10"/>
      <c r="Y25" s="10"/>
      <c r="Z25" s="10"/>
      <c r="AA25" s="10"/>
      <c r="AB25" s="15"/>
      <c r="AC25" s="10"/>
      <c r="AD25" s="15"/>
      <c r="AE25" s="11"/>
      <c r="AF25" s="15"/>
      <c r="AG25" s="16"/>
    </row>
    <row r="26" spans="1:33" ht="12.75">
      <c r="A26" s="28" t="s">
        <v>7</v>
      </c>
      <c r="B26" s="29"/>
      <c r="C26" s="10"/>
      <c r="D26" s="10"/>
      <c r="E26" s="14"/>
      <c r="F26" s="15"/>
      <c r="G26" s="10"/>
      <c r="H26" s="10"/>
      <c r="I26" s="14"/>
      <c r="J26" s="15"/>
      <c r="K26" s="10"/>
      <c r="L26" s="10"/>
      <c r="M26" s="14"/>
      <c r="N26" s="15"/>
      <c r="O26" s="10"/>
      <c r="P26" s="10"/>
      <c r="Q26" s="15"/>
      <c r="R26" s="10"/>
      <c r="S26" s="15"/>
      <c r="T26" s="10"/>
      <c r="U26" s="10"/>
      <c r="V26" s="10"/>
      <c r="W26" s="15"/>
      <c r="X26" s="10"/>
      <c r="Y26" s="10"/>
      <c r="Z26" s="10"/>
      <c r="AA26" s="10"/>
      <c r="AB26" s="15"/>
      <c r="AC26" s="10"/>
      <c r="AD26" s="15"/>
      <c r="AE26" s="11"/>
      <c r="AF26" s="15"/>
      <c r="AG26" s="16"/>
    </row>
    <row r="27" spans="1:33" ht="12.75">
      <c r="A27" s="28" t="s">
        <v>43</v>
      </c>
      <c r="B27" s="29"/>
      <c r="C27" s="10">
        <f>SUM(C9:C25)</f>
        <v>85</v>
      </c>
      <c r="D27" s="10">
        <f>SUM(D9:D25)</f>
        <v>333</v>
      </c>
      <c r="E27" s="14">
        <f t="shared" si="0"/>
        <v>0.2552552552552553</v>
      </c>
      <c r="F27" s="15"/>
      <c r="G27" s="10">
        <f>SUM(G9:G25)</f>
        <v>265</v>
      </c>
      <c r="H27" s="10">
        <f>SUM(H9:H25)</f>
        <v>684</v>
      </c>
      <c r="I27" s="14">
        <f t="shared" si="1"/>
        <v>0.38742690058479534</v>
      </c>
      <c r="J27" s="15"/>
      <c r="K27" s="10">
        <f>SUM(K9:K25)</f>
        <v>189</v>
      </c>
      <c r="L27" s="10">
        <f>SUM(L9:L25)</f>
        <v>326</v>
      </c>
      <c r="M27" s="14">
        <f t="shared" si="2"/>
        <v>0.5797546012269938</v>
      </c>
      <c r="N27" s="15"/>
      <c r="O27" s="10">
        <f>SUM(O9:O25)</f>
        <v>184</v>
      </c>
      <c r="P27" s="10">
        <f>SUM(P9:P25)</f>
        <v>437</v>
      </c>
      <c r="Q27" s="15"/>
      <c r="R27" s="10">
        <f>SUM(R9:R25)</f>
        <v>375</v>
      </c>
      <c r="S27" s="15"/>
      <c r="T27" s="10">
        <f>'Winside '!T27+Wausa!T27+'Elgin '!T27+Osmond!T27+'Madison '!T27+'Laurel '!T27+HTR1Randolph!T27+HTR2Winside!T27+Orchard!T27+Neligh!T27+Stanton!T27+Bloomfield!T27+Westholt!T27+'Humphrey HF'!T27+'Hartington Pub'!T27+Randolph!T27+'L&amp;C R1. Wynot'!T27+'L&amp;CR2Allen'!T27+'L&amp;C Tourny R.3'!T27+'O''Neil'!T27+Creighton!T27+'Subdistricts-EHPHHS'!T27+'Sub1 Neligh-Oak.'!T27+'-Dist 2'!T27+'Districts 3'!T27+'Elkhorn Valley'!T27+'-State 1st'!T27+'State Semis'!T27+'State Finals'!T27</f>
        <v>180</v>
      </c>
      <c r="U27" s="10">
        <f>'Winside '!U27+Wausa!U27+'Elgin '!U27+Osmond!U27+'Madison '!U27+'Laurel '!U27+HTR1Randolph!U27+HTR2Winside!U27+Orchard!U27+Neligh!U27+Stanton!U27+Bloomfield!U27+Westholt!U27+'Humphrey HF'!U27+'Hartington Pub'!U27+Randolph!U27+'L&amp;C R1. Wynot'!U27+'L&amp;CR2Allen'!U27+'L&amp;C Tourny R.3'!U27+'O''Neil'!U27+Creighton!U27+'Subdistricts-EHPHHS'!U27+'Sub1 Neligh-Oak.'!U27+'-Dist 2'!U27+'Districts 3'!U27+'Elkhorn Valley'!U27+'-State 1st'!U27+'State Semis'!U27+'State Finals'!U27</f>
        <v>75</v>
      </c>
      <c r="V27" s="10">
        <f>'Winside '!V27+Wausa!V27+'Elgin '!V27+Osmond!V27+'Madison '!V27+'Laurel '!V27+HTR1Randolph!V27+HTR2Winside!V27+Orchard!V27+Neligh!V27+Stanton!V27+Bloomfield!V27+Westholt!V27+'Humphrey HF'!V27+'Hartington Pub'!V27+Randolph!V27+'L&amp;C R1. Wynot'!V27+'L&amp;CR2Allen'!V27+'L&amp;C Tourny R.3'!V27+'O''Neil'!V27+Creighton!V27+'Subdistricts-EHPHHS'!V27+'Sub1 Neligh-Oak.'!V27+'-Dist 2'!V27+'Districts 3'!V27+'Elkhorn Valley'!V27+'-State 1st'!V27+'State Semis'!V27+'State Finals'!V27</f>
        <v>108</v>
      </c>
      <c r="W27" s="15"/>
      <c r="X27" s="10">
        <f>'Winside '!X27+Wausa!X27+'Elgin '!X27+Osmond!X27+'Madison '!X27+'Laurel '!X27+HTR1Randolph!X27+HTR2Winside!X27+Orchard!X27+Neligh!X27+Stanton!X27+Bloomfield!X27+Westholt!X27+'Humphrey HF'!X27+'Hartington Pub'!X27+Randolph!X27+'L&amp;C R1. Wynot'!X27+'L&amp;CR2Allen'!X27+'L&amp;C Tourny R.3'!X27+'O''Neil'!X27+Creighton!X27+'Subdistricts-EHPHHS'!X27+'Sub1 Neligh-Oak.'!X27+'-Dist 2'!X27+'Districts 3'!X27+'Elkhorn Valley'!X27+'-State 1st'!X27+'State Semis'!X27+'State Finals'!X27</f>
        <v>213</v>
      </c>
      <c r="Y27" s="10">
        <f>'Winside '!Y27+Wausa!Y27+'Elgin '!Y27+Osmond!Y27+'Madison '!Y27+'Laurel '!Y27+HTR1Randolph!Y27+HTR2Winside!Y27+Orchard!Y27+Neligh!Y27+Stanton!Y27+Bloomfield!Y27+Westholt!Y27+'Humphrey HF'!Y27+'Hartington Pub'!Y27+Randolph!Y27+'L&amp;C R1. Wynot'!Y27+'L&amp;CR2Allen'!Y27+'L&amp;C Tourny R.3'!Y27+'O''Neil'!Y27+Creighton!Y27+'Subdistricts-EHPHHS'!Y27+'Sub1 Neligh-Oak.'!Y27+'-Dist 2'!Y27+'Districts 3'!Y27+'Elkhorn Valley'!Y27+'-State 1st'!Y27+'State Semis'!Y27+'State Finals'!Y27</f>
        <v>187</v>
      </c>
      <c r="Z27" s="10">
        <f>'Winside '!Z27+Wausa!Z27+'Elgin '!Z27+Osmond!Z27+'Madison '!Z27+'Laurel '!Z27+HTR1Randolph!Z27+HTR2Winside!Z27+Orchard!Z27+Neligh!Z27+Stanton!Z27+Bloomfield!Z27+Westholt!Z27+'Humphrey HF'!Z27+'Hartington Pub'!Z27+Randolph!Z27+'L&amp;C R1. Wynot'!Z27+'L&amp;CR2Allen'!Z27+'L&amp;C Tourny R.3'!Z27+'O''Neil'!Z27+Creighton!Z27+'Subdistricts-EHPHHS'!Z27+'Sub1 Neligh-Oak.'!Z27+'-Dist 2'!Z27+'Districts 3'!Z27+'Elkhorn Valley'!Z27+'-State 1st'!Z27+'State Semis'!Z27+'State Finals'!Z27</f>
        <v>47</v>
      </c>
      <c r="AA27" s="10">
        <f>'Winside '!AA27+Wausa!AA27+'Elgin '!AA27+Osmond!AA27+'Madison '!AA27+'Laurel '!AA27+HTR1Randolph!AA27+HTR2Winside!AA27+Orchard!AA27+Neligh!AA27+Stanton!AA27+Bloomfield!AA27+Westholt!AA27+'Humphrey HF'!AA27+'Hartington Pub'!AA27+Randolph!AA27+'L&amp;C R1. Wynot'!AA27+'L&amp;CR2Allen'!AA27+'L&amp;C Tourny R.3'!AA27+'O''Neil'!AA27+Creighton!AA27+'Subdistricts-EHPHHS'!AA27+'Sub1 Neligh-Oak.'!AA27+'-Dist 2'!AA27+'Districts 3'!AA27+'Elkhorn Valley'!AA27+'-State 1st'!AA27+'State Semis'!AA27+'State Finals'!AA27</f>
        <v>12</v>
      </c>
      <c r="AB27" s="15"/>
      <c r="AC27" s="1"/>
      <c r="AD27" s="15"/>
      <c r="AE27" s="11">
        <f t="shared" si="3"/>
        <v>974</v>
      </c>
      <c r="AF27" s="15"/>
      <c r="AG27" s="16">
        <f t="shared" si="4"/>
        <v>933</v>
      </c>
    </row>
    <row r="28" spans="1:33" ht="12.75">
      <c r="A28" s="28" t="s">
        <v>32</v>
      </c>
      <c r="B28" s="29"/>
      <c r="C28" s="10">
        <f>'Winside '!C28+Wausa!C28+'Elgin '!C28+Osmond!C28+'Madison '!C28+'Laurel '!C28+HTR1Randolph!C28+HTR2Winside!C28+Orchard!C28+Neligh!C28+Stanton!C28+Bloomfield!C28+Westholt!C28+'Humphrey HF'!C28+'Hartington Pub'!C28+Randolph!C28+'L&amp;C R1. Wynot'!C28+'L&amp;CR2Allen'!C28+'L&amp;C Tourny R.3'!C28+'O''Neil'!C28+Creighton!C28+'Subdistricts-EHPHHS'!C28+'Sub1 Neligh-Oak.'!C28+'-Dist 2'!C28+'Districts 3'!C28+'Elkhorn Valley'!C28+'-State 1st'!C28+'State Semis'!C28+'State Finals'!C28</f>
        <v>109</v>
      </c>
      <c r="D28" s="10">
        <f>'Winside '!D28+Wausa!D28+'Elgin '!D28+Osmond!D28+'Madison '!D28+'Laurel '!D28+HTR1Randolph!D28+HTR2Winside!D28+Orchard!D28+Neligh!D28+Stanton!D28+Bloomfield!D28+Westholt!D28+'Humphrey HF'!D28+'Hartington Pub'!D28+Randolph!D28+'L&amp;C R1. Wynot'!D28+'L&amp;CR2Allen'!D28+'L&amp;C Tourny R.3'!D28+'O''Neil'!D28+Creighton!D28+'Subdistricts-EHPHHS'!D28+'Sub1 Neligh-Oak.'!D28+'-Dist 2'!D28+'Districts 3'!D28+'Elkhorn Valley'!D28+'-State 1st'!D28+'State Semis'!D28+'State Finals'!D28</f>
        <v>334</v>
      </c>
      <c r="E28" s="14">
        <f t="shared" si="0"/>
        <v>0.3263473053892216</v>
      </c>
      <c r="F28" s="15"/>
      <c r="G28" s="10">
        <f>'Winside '!G28+Wausa!G28+'Elgin '!G28+Osmond!G28+'Madison '!G28+'Laurel '!G28+HTR1Randolph!G28+HTR2Winside!G28+Orchard!G28+Neligh!G28+Stanton!G28+Bloomfield!G28+Westholt!G28+'Humphrey HF'!G28+'Hartington Pub'!G28+Randolph!G28+'L&amp;C R1. Wynot'!G28+'L&amp;CR2Allen'!G28+'L&amp;C Tourny R.3'!G28+'O''Neil'!G28+Creighton!G28+'Subdistricts-EHPHHS'!G28+'Sub1 Neligh-Oak.'!G28+'-Dist 2'!G28+'Districts 3'!G28+'Elkhorn Valley'!G28+'-State 1st'!G28+'State Semis'!G28+'State Finals'!G28</f>
        <v>352</v>
      </c>
      <c r="H28" s="10">
        <f>'Winside '!H28+Wausa!H28+'Elgin '!H28+Osmond!H28+'Madison '!H28+'Laurel '!H28+HTR1Randolph!H28+HTR2Winside!H28+Orchard!H28+Neligh!H28+Stanton!H28+Bloomfield!H28+Westholt!H28+'Humphrey HF'!H28+'Hartington Pub'!H28+Randolph!H28+'L&amp;C R1. Wynot'!H28+'L&amp;CR2Allen'!H28+'L&amp;C Tourny R.3'!H28+'O''Neil'!H28+Creighton!H28+'Subdistricts-EHPHHS'!H28+'Sub1 Neligh-Oak.'!H28+'-Dist 2'!H28+'Districts 3'!H28+'Elkhorn Valley'!H28+'-State 1st'!H28+'State Semis'!H28+'State Finals'!H28</f>
        <v>786</v>
      </c>
      <c r="I28" s="14">
        <f t="shared" si="1"/>
        <v>0.44783715012722647</v>
      </c>
      <c r="J28" s="15"/>
      <c r="K28" s="10">
        <f>'Winside '!K28+Wausa!K28+'Elgin '!K28+Osmond!K28+'Madison '!K28+'Laurel '!K28+HTR1Randolph!K28+HTR2Winside!K28+Orchard!K28+Neligh!K28+Stanton!K28+Bloomfield!K28+Westholt!K28+'Humphrey HF'!K28+'Hartington Pub'!K28+Randolph!K28+'L&amp;C R1. Wynot'!K28+'L&amp;CR2Allen'!K28+'L&amp;C Tourny R.3'!K28+'O''Neil'!K28+Creighton!K28+'Subdistricts-EHPHHS'!K28+'Sub1 Neligh-Oak.'!K28+'-Dist 2'!K28+'Districts 3'!K28+'Elkhorn Valley'!K28+'-State 1st'!K28+'State Semis'!K28+'State Finals'!K28</f>
        <v>198</v>
      </c>
      <c r="L28" s="10">
        <f>'Winside '!L28+Wausa!L28+'Elgin '!L28+Osmond!L28+'Madison '!L28+'Laurel '!L28+HTR1Randolph!L28+HTR2Winside!L28+Orchard!L28+Neligh!L28+Stanton!L28+Bloomfield!L28+Westholt!L28+'Humphrey HF'!L28+'Hartington Pub'!L28+Randolph!L28+'L&amp;C R1. Wynot'!L28+'L&amp;CR2Allen'!L28+'L&amp;C Tourny R.3'!L28+'O''Neil'!L28+Creighton!L28+'Subdistricts-EHPHHS'!L28+'Sub1 Neligh-Oak.'!L28+'-Dist 2'!L28+'Districts 3'!L28+'Elkhorn Valley'!L28+'-State 1st'!L28+'State Semis'!L28+'State Finals'!L28</f>
        <v>350</v>
      </c>
      <c r="M28" s="14">
        <f t="shared" si="2"/>
        <v>0.5657142857142857</v>
      </c>
      <c r="N28" s="15"/>
      <c r="O28" s="10">
        <f>'Winside '!O28+Wausa!O28+'Elgin '!O28+Osmond!O28+'Madison '!O28+'Laurel '!O28+HTR1Randolph!O28+HTR2Winside!O28+Orchard!O28+Neligh!O28+Stanton!O28+Bloomfield!O28+Westholt!O28+'Humphrey HF'!O28+'Hartington Pub'!O28+Randolph!O28+'L&amp;C R1. Wynot'!O28+'L&amp;CR2Allen'!O28+'L&amp;C Tourny R.3'!O28+'O''Neil'!O28+Creighton!O28+'Subdistricts-EHPHHS'!O28+'Sub1 Neligh-Oak.'!O28+'-Dist 2'!O28+'Districts 3'!O28+'Elkhorn Valley'!O28+'-State 1st'!O28+'State Semis'!O28+'State Finals'!O28</f>
        <v>179</v>
      </c>
      <c r="P28" s="10">
        <f>'Winside '!P28+Wausa!P28+'Elgin '!P28+Osmond!P28+'Madison '!P28+'Laurel '!P28+HTR1Randolph!P28+HTR2Winside!P28+Orchard!P28+Neligh!P28+Stanton!P28+Bloomfield!P28+Westholt!P28+'Humphrey HF'!P28+'Hartington Pub'!P28+Randolph!P28+'L&amp;C R1. Wynot'!P28+'L&amp;CR2Allen'!P28+'L&amp;C Tourny R.3'!P28+'O''Neil'!P28+Creighton!P28+'Subdistricts-EHPHHS'!P28+'Sub1 Neligh-Oak.'!P28+'-Dist 2'!P28+'Districts 3'!P28+'Elkhorn Valley'!P28+'-State 1st'!P28+'State Semis'!P28+'State Finals'!P28</f>
        <v>297</v>
      </c>
      <c r="Q28" s="15" t="s">
        <v>33</v>
      </c>
      <c r="R28" s="10">
        <f>'Winside '!R28+Wausa!R28+'Elgin '!R28+Osmond!R28+'Madison '!R28+'Laurel '!R28+HTR1Randolph!R28+HTR2Winside!R28+Orchard!R28+Neligh!R28+Stanton!R28+Bloomfield!R28+Westholt!R28+'Humphrey HF'!R28+'Hartington Pub'!R28+Randolph!R28+'L&amp;C R1. Wynot'!R28+'L&amp;CR2Allen'!R28+'L&amp;C Tourny R.3'!R28+'O''Neil'!R28+Creighton!R28+'Subdistricts-EHPHHS'!R28+'Sub1 Neligh-Oak.'!R28+'-Dist 2'!R28+'Districts 3'!R28+'Elkhorn Valley'!R28+'-State 1st'!R28+'State Semis'!R28+'State Finals'!R28</f>
        <v>298</v>
      </c>
      <c r="S28" s="15"/>
      <c r="T28" s="10">
        <f>'Winside '!T28+Wausa!T28+'Elgin '!T28+Osmond!T28+'Madison '!T28+'Laurel '!T28+HTR1Randolph!T28+HTR2Winside!T28+Orchard!T28+Neligh!T28+Stanton!T28+Bloomfield!T28+Westholt!T28+'Humphrey HF'!T28+'Hartington Pub'!T28+Randolph!T28+'L&amp;C R1. Wynot'!T28+'L&amp;CR2Allen'!T28+'L&amp;C Tourny R.3'!T28+'O''Neil'!T28+Creighton!T28+'Subdistricts-EHPHHS'!T28+'Sub1 Neligh-Oak.'!T28+'-Dist 2'!T28+'Districts 3'!T28+'Elkhorn Valley'!T28+'-State 1st'!T28+'State Semis'!T28+'State Finals'!T28</f>
        <v>152</v>
      </c>
      <c r="U28" s="10">
        <f>'Winside '!U28+Wausa!U28+'Elgin '!U28+Osmond!U28+'Madison '!U28+'Laurel '!U28+HTR1Randolph!U28+HTR2Winside!U28+Orchard!U28+Neligh!U28+Stanton!U28+Bloomfield!U28+Westholt!U28+'Humphrey HF'!U28+'Hartington Pub'!U28+Randolph!U28+'L&amp;C R1. Wynot'!U28+'L&amp;CR2Allen'!U28+'L&amp;C Tourny R.3'!U28+'O''Neil'!U28+Creighton!U28+'Subdistricts-EHPHHS'!U28+'Sub1 Neligh-Oak.'!U28+'-Dist 2'!U28+'Districts 3'!U28+'Elkhorn Valley'!U28+'-State 1st'!U28+'State Semis'!U28+'State Finals'!U28</f>
        <v>0</v>
      </c>
      <c r="V28" s="10">
        <f>'Winside '!V28+Wausa!V28+'Elgin '!V28+Osmond!V28+'Madison '!V28+'Laurel '!V28+HTR1Randolph!V28+HTR2Winside!V28+Orchard!V28+Neligh!V28+Stanton!V28+Bloomfield!V28+Westholt!V28+'Humphrey HF'!V28+'Hartington Pub'!V28+Randolph!V28+'L&amp;C R1. Wynot'!V28+'L&amp;CR2Allen'!V28+'L&amp;C Tourny R.3'!V28+'O''Neil'!V28+Creighton!V28+'Subdistricts-EHPHHS'!V28+'Sub1 Neligh-Oak.'!V28+'-Dist 2'!V28+'Districts 3'!V28+'Elkhorn Valley'!V28+'-State 1st'!V28+'State Semis'!V28+'State Finals'!V28</f>
        <v>0</v>
      </c>
      <c r="W28" s="15"/>
      <c r="X28" s="10">
        <f>'Winside '!X28+Wausa!X28+'Elgin '!X28+Osmond!X28+'Madison '!X28+'Laurel '!X28+HTR1Randolph!X28+HTR2Winside!X28+Orchard!X28+Neligh!X28+Stanton!X28+Bloomfield!X28+Westholt!X28+'Humphrey HF'!X28+'Hartington Pub'!X28+Randolph!X28+'L&amp;C R1. Wynot'!X28+'L&amp;CR2Allen'!X28+'L&amp;C Tourny R.3'!X28+'O''Neil'!X28+Creighton!X28+'Subdistricts-EHPHHS'!X28+'Sub1 Neligh-Oak.'!X28+'-Dist 2'!X28+'Districts 3'!X28+'Elkhorn Valley'!X28+'-State 1st'!X28+'State Semis'!X28+'State Finals'!X28</f>
        <v>159</v>
      </c>
      <c r="Y28" s="10">
        <f>'Winside '!Y28+Wausa!Y28+'Elgin '!Y28+Osmond!Y28+'Madison '!Y28+'Laurel '!Y28+HTR1Randolph!Y28+HTR2Winside!Y28+Orchard!Y28+Neligh!Y28+Stanton!Y28+Bloomfield!Y28+Westholt!Y28+'Humphrey HF'!Y28+'Hartington Pub'!Y28+Randolph!Y28+'L&amp;C R1. Wynot'!Y28+'L&amp;CR2Allen'!Y28+'L&amp;C Tourny R.3'!Y28+'O''Neil'!Y28+Creighton!Y28+'Subdistricts-EHPHHS'!Y28+'Sub1 Neligh-Oak.'!Y28+'-Dist 2'!Y28+'Districts 3'!Y28+'Elkhorn Valley'!Y28+'-State 1st'!Y28+'State Semis'!Y28+'State Finals'!Y28</f>
        <v>157</v>
      </c>
      <c r="Z28" s="10">
        <f>'Winside '!Z28+Wausa!Z28+'Elgin '!Z28+Osmond!Z28+'Madison '!Z28+'Laurel '!Z28+HTR1Randolph!Z28+HTR2Winside!Z28+Orchard!Z28+Neligh!Z28+Stanton!Z28+Bloomfield!Z28+Westholt!Z28+'Humphrey HF'!Z28+'Hartington Pub'!Z28+Randolph!Z28+'L&amp;C R1. Wynot'!Z28+'L&amp;CR2Allen'!Z28+'L&amp;C Tourny R.3'!Z28+'O''Neil'!Z28+Creighton!Z28+'Subdistricts-EHPHHS'!Z28+'Sub1 Neligh-Oak.'!Z28+'-Dist 2'!Z28+'Districts 3'!Z28+'Elkhorn Valley'!Z28+'-State 1st'!Z28+'State Semis'!Z28+'State Finals'!Z28</f>
        <v>25</v>
      </c>
      <c r="AA28" s="10">
        <f>'Winside '!AA28+Wausa!AA28+'Elgin '!AA28+Osmond!AA28+'Madison '!AA28+'Laurel '!AA28+HTR1Randolph!AA28+HTR2Winside!AA28+Orchard!AA28+Neligh!AA28+Stanton!AA28+Bloomfield!AA28+Westholt!AA28+'Humphrey HF'!AA28+'Hartington Pub'!AA28+Randolph!AA28+'L&amp;C R1. Wynot'!AA28+'L&amp;CR2Allen'!AA28+'L&amp;C Tourny R.3'!AA28+'O''Neil'!AA28+Creighton!AA28+'Subdistricts-EHPHHS'!AA28+'Sub1 Neligh-Oak.'!AA28+'-Dist 2'!AA28+'Districts 3'!AA28+'Elkhorn Valley'!AA28+'-State 1st'!AA28+'State Semis'!AA28+'State Finals'!AA28</f>
        <v>2</v>
      </c>
      <c r="AB28" s="15"/>
      <c r="AC28" s="1"/>
      <c r="AD28" s="15"/>
      <c r="AE28" s="11">
        <f t="shared" si="3"/>
        <v>1229</v>
      </c>
      <c r="AF28" s="15"/>
      <c r="AG28" s="16">
        <f t="shared" si="4"/>
        <v>1129</v>
      </c>
    </row>
  </sheetData>
  <sheetProtection/>
  <mergeCells count="19">
    <mergeCell ref="R7:R8"/>
    <mergeCell ref="T7:V7"/>
    <mergeCell ref="X7:AA7"/>
    <mergeCell ref="AB2:AG2"/>
    <mergeCell ref="X4:AA4"/>
    <mergeCell ref="X5:AA5"/>
    <mergeCell ref="AE7:AE8"/>
    <mergeCell ref="AG7:AG8"/>
    <mergeCell ref="AC7:AC8"/>
    <mergeCell ref="H1:V1"/>
    <mergeCell ref="A28:B28"/>
    <mergeCell ref="G7:I7"/>
    <mergeCell ref="K7:M7"/>
    <mergeCell ref="O7:P7"/>
    <mergeCell ref="A7:B7"/>
    <mergeCell ref="C7:E7"/>
    <mergeCell ref="A26:B26"/>
    <mergeCell ref="A27:B27"/>
    <mergeCell ref="C3:G3"/>
  </mergeCells>
  <printOptions/>
  <pageMargins left="0.25" right="0.25" top="1" bottom="0.25" header="0.5" footer="0.5"/>
  <pageSetup fitToHeight="1" fitToWidth="1" orientation="landscape" scale="8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8"/>
  <sheetViews>
    <sheetView tabSelected="1" workbookViewId="0" topLeftCell="A1">
      <selection activeCell="H12" sqref="H12"/>
    </sheetView>
  </sheetViews>
  <sheetFormatPr defaultColWidth="11.00390625" defaultRowHeight="12.75"/>
  <cols>
    <col min="1" max="1" width="2.75390625" style="0" customWidth="1"/>
    <col min="2" max="2" width="16.75390625" style="0" customWidth="1"/>
    <col min="3" max="4" width="2.75390625" style="0" customWidth="1"/>
    <col min="5" max="5" width="4.625" style="0" customWidth="1"/>
    <col min="6" max="6" width="1.75390625" style="0" customWidth="1"/>
    <col min="7" max="8" width="2.75390625" style="0" customWidth="1"/>
    <col min="9" max="9" width="4.625" style="0" customWidth="1"/>
    <col min="10" max="10" width="1.75390625" style="0" customWidth="1"/>
    <col min="11" max="12" width="2.75390625" style="0" customWidth="1"/>
    <col min="13" max="13" width="4.625" style="0" customWidth="1"/>
    <col min="14" max="14" width="1.75390625" style="0" customWidth="1"/>
    <col min="15" max="16" width="2.75390625" style="0" customWidth="1"/>
    <col min="17" max="17" width="1.75390625" style="0" customWidth="1"/>
    <col min="18" max="18" width="2.75390625" style="0" customWidth="1"/>
    <col min="19" max="19" width="1.75390625" style="0" customWidth="1"/>
    <col min="20" max="22" width="2.75390625" style="0" customWidth="1"/>
    <col min="23" max="23" width="1.75390625" style="0" customWidth="1"/>
    <col min="24" max="27" width="2.75390625" style="0" customWidth="1"/>
    <col min="28" max="32" width="3.00390625" style="0" customWidth="1"/>
    <col min="33" max="33" width="5.75390625" style="0" customWidth="1"/>
  </cols>
  <sheetData>
    <row r="1" spans="8:22" ht="12.75">
      <c r="H1" s="26" t="s">
        <v>64</v>
      </c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2:33" ht="12.75">
      <c r="B2" t="s">
        <v>24</v>
      </c>
      <c r="AB2" s="34" t="s">
        <v>29</v>
      </c>
      <c r="AC2" s="32"/>
      <c r="AD2" s="32"/>
      <c r="AE2" s="32"/>
      <c r="AF2" s="32"/>
      <c r="AG2" s="29"/>
    </row>
    <row r="3" spans="2:33" ht="12.75">
      <c r="B3" t="s">
        <v>25</v>
      </c>
      <c r="C3" s="33" t="s">
        <v>45</v>
      </c>
      <c r="D3" s="33"/>
      <c r="E3" s="33"/>
      <c r="F3" s="33"/>
      <c r="G3" s="33"/>
      <c r="AB3" s="1">
        <v>1</v>
      </c>
      <c r="AC3" s="1">
        <v>2</v>
      </c>
      <c r="AD3" s="1">
        <v>3</v>
      </c>
      <c r="AE3" s="1">
        <v>4</v>
      </c>
      <c r="AF3" s="1" t="s">
        <v>27</v>
      </c>
      <c r="AG3" s="4" t="s">
        <v>28</v>
      </c>
    </row>
    <row r="4" spans="2:33" ht="12.75">
      <c r="B4" t="s">
        <v>26</v>
      </c>
      <c r="C4">
        <f>IF(AE27&gt;AE28,'Elgin '!C4+1,'Elgin '!C4+0)</f>
        <v>1</v>
      </c>
      <c r="D4" s="3" t="s">
        <v>30</v>
      </c>
      <c r="E4" s="9">
        <f>IF(AE27&lt;AE28,'Elgin '!E4+1,'Elgin '!E4+0)</f>
        <v>3</v>
      </c>
      <c r="F4" t="s">
        <v>31</v>
      </c>
      <c r="X4" s="35" t="s">
        <v>43</v>
      </c>
      <c r="Y4" s="35"/>
      <c r="Z4" s="35"/>
      <c r="AA4" s="36"/>
      <c r="AB4" s="1">
        <v>9</v>
      </c>
      <c r="AC4" s="1">
        <v>2</v>
      </c>
      <c r="AD4" s="1">
        <v>7</v>
      </c>
      <c r="AE4" s="1">
        <v>8</v>
      </c>
      <c r="AF4" s="1"/>
      <c r="AG4" s="1">
        <f>SUM(AB4:AF4)</f>
        <v>26</v>
      </c>
    </row>
    <row r="5" spans="3:33" ht="12.75">
      <c r="C5" s="6">
        <f>IF(AE27&gt;AE28,1,0)</f>
        <v>0</v>
      </c>
      <c r="E5" s="6">
        <f>IF(AE27&lt;AE28,1,0)</f>
        <v>1</v>
      </c>
      <c r="X5" s="35" t="str">
        <f>C3</f>
        <v>Osmond </v>
      </c>
      <c r="Y5" s="35"/>
      <c r="Z5" s="35"/>
      <c r="AA5" s="36"/>
      <c r="AB5" s="1">
        <v>8</v>
      </c>
      <c r="AC5" s="1">
        <v>8</v>
      </c>
      <c r="AD5" s="1">
        <v>5</v>
      </c>
      <c r="AE5" s="1">
        <v>12</v>
      </c>
      <c r="AF5" s="1"/>
      <c r="AG5" s="1">
        <f>SUM(AB5:AF5)</f>
        <v>33</v>
      </c>
    </row>
    <row r="7" spans="1:33" ht="12.75">
      <c r="A7" s="28" t="s">
        <v>0</v>
      </c>
      <c r="B7" s="29"/>
      <c r="C7" s="28" t="s">
        <v>1</v>
      </c>
      <c r="D7" s="32"/>
      <c r="E7" s="29"/>
      <c r="G7" s="30" t="s">
        <v>8</v>
      </c>
      <c r="H7" s="30"/>
      <c r="I7" s="30"/>
      <c r="K7" s="31" t="s">
        <v>14</v>
      </c>
      <c r="L7" s="30"/>
      <c r="M7" s="30"/>
      <c r="O7" s="30" t="s">
        <v>9</v>
      </c>
      <c r="P7" s="30"/>
      <c r="R7" s="30" t="s">
        <v>12</v>
      </c>
      <c r="T7" s="31" t="s">
        <v>13</v>
      </c>
      <c r="U7" s="31"/>
      <c r="V7" s="31"/>
      <c r="X7" s="30" t="s">
        <v>17</v>
      </c>
      <c r="Y7" s="30"/>
      <c r="Z7" s="30"/>
      <c r="AA7" s="30"/>
      <c r="AC7" s="30" t="s">
        <v>21</v>
      </c>
      <c r="AE7" s="30" t="s">
        <v>22</v>
      </c>
      <c r="AG7" s="30" t="s">
        <v>23</v>
      </c>
    </row>
    <row r="8" spans="1:33" ht="12.75">
      <c r="A8" s="2" t="s">
        <v>6</v>
      </c>
      <c r="B8" s="2" t="s">
        <v>5</v>
      </c>
      <c r="C8" s="2" t="s">
        <v>2</v>
      </c>
      <c r="D8" s="2" t="s">
        <v>3</v>
      </c>
      <c r="E8" s="2" t="s">
        <v>4</v>
      </c>
      <c r="G8" s="2" t="s">
        <v>2</v>
      </c>
      <c r="H8" s="2" t="s">
        <v>3</v>
      </c>
      <c r="I8" s="2" t="s">
        <v>4</v>
      </c>
      <c r="K8" s="2" t="s">
        <v>2</v>
      </c>
      <c r="L8" s="2" t="s">
        <v>3</v>
      </c>
      <c r="M8" s="2" t="s">
        <v>4</v>
      </c>
      <c r="O8" s="2" t="s">
        <v>10</v>
      </c>
      <c r="P8" s="2" t="s">
        <v>11</v>
      </c>
      <c r="R8" s="30"/>
      <c r="T8" s="2" t="s">
        <v>15</v>
      </c>
      <c r="U8" s="2" t="s">
        <v>16</v>
      </c>
      <c r="V8" s="2" t="s">
        <v>12</v>
      </c>
      <c r="X8" s="2" t="s">
        <v>3</v>
      </c>
      <c r="Y8" s="2" t="s">
        <v>18</v>
      </c>
      <c r="Z8" s="2" t="s">
        <v>19</v>
      </c>
      <c r="AA8" s="2" t="s">
        <v>20</v>
      </c>
      <c r="AC8" s="30"/>
      <c r="AE8" s="30"/>
      <c r="AG8" s="30"/>
    </row>
    <row r="9" spans="1:33" ht="12.75">
      <c r="A9" s="1">
        <v>11</v>
      </c>
      <c r="B9" s="1" t="s">
        <v>66</v>
      </c>
      <c r="C9" s="1">
        <v>0</v>
      </c>
      <c r="D9" s="1">
        <v>4</v>
      </c>
      <c r="E9" s="7">
        <f>IF(D9=0,"0",(C9/D9))</f>
        <v>0</v>
      </c>
      <c r="G9" s="1">
        <v>0</v>
      </c>
      <c r="H9" s="1">
        <v>2</v>
      </c>
      <c r="I9" s="7">
        <f>IF(H9=0,"0",G9/H9)</f>
        <v>0</v>
      </c>
      <c r="K9" s="1">
        <v>0</v>
      </c>
      <c r="L9" s="1">
        <v>0</v>
      </c>
      <c r="M9" s="7" t="str">
        <f>IF(L9=0,"0",K9/L9)</f>
        <v>0</v>
      </c>
      <c r="O9" s="1">
        <v>0</v>
      </c>
      <c r="P9" s="1">
        <v>2</v>
      </c>
      <c r="R9" s="1">
        <v>1</v>
      </c>
      <c r="T9" s="1">
        <v>2</v>
      </c>
      <c r="U9" s="1">
        <v>0</v>
      </c>
      <c r="V9" s="1">
        <v>0</v>
      </c>
      <c r="X9" s="1">
        <v>0</v>
      </c>
      <c r="Y9" s="1">
        <v>1</v>
      </c>
      <c r="Z9" s="1">
        <v>0</v>
      </c>
      <c r="AA9" s="1">
        <v>0</v>
      </c>
      <c r="AC9" s="1">
        <v>4</v>
      </c>
      <c r="AE9" s="1">
        <f>(C9*3)+(G9*2)+K9</f>
        <v>0</v>
      </c>
      <c r="AG9" s="12">
        <f>C9-D9+G9-H9+K9-L9+(O9*2)+P9-R9-T9-U9-V9+(X9*2)+Y9+Z9+(AA9*3)+AE9</f>
        <v>-6</v>
      </c>
    </row>
    <row r="10" spans="1:33" ht="12.75">
      <c r="A10" s="1">
        <v>15</v>
      </c>
      <c r="B10" s="1" t="s">
        <v>67</v>
      </c>
      <c r="C10" s="1">
        <v>0</v>
      </c>
      <c r="D10" s="1">
        <v>3</v>
      </c>
      <c r="E10" s="7">
        <f aca="true" t="shared" si="0" ref="E10:E28">IF(D10=0,"0",(C10/D10))</f>
        <v>0</v>
      </c>
      <c r="G10" s="1">
        <v>0</v>
      </c>
      <c r="H10" s="1">
        <v>1</v>
      </c>
      <c r="I10" s="7">
        <f aca="true" t="shared" si="1" ref="I10:I28">IF(H10=0,"0",G10/H10)</f>
        <v>0</v>
      </c>
      <c r="K10" s="1">
        <v>3</v>
      </c>
      <c r="L10" s="1">
        <v>6</v>
      </c>
      <c r="M10" s="7">
        <f aca="true" t="shared" si="2" ref="M10:M28">IF(L10=0,"0",K10/L10)</f>
        <v>0.5</v>
      </c>
      <c r="O10" s="1">
        <v>1</v>
      </c>
      <c r="P10" s="1">
        <v>5</v>
      </c>
      <c r="R10" s="1">
        <v>2</v>
      </c>
      <c r="T10" s="1">
        <v>4</v>
      </c>
      <c r="U10" s="1">
        <v>0</v>
      </c>
      <c r="V10" s="1">
        <v>1</v>
      </c>
      <c r="X10" s="1">
        <v>2</v>
      </c>
      <c r="Y10" s="1">
        <v>2</v>
      </c>
      <c r="Z10" s="1">
        <v>0</v>
      </c>
      <c r="AA10" s="1">
        <v>0</v>
      </c>
      <c r="AC10" s="1">
        <v>4</v>
      </c>
      <c r="AE10" s="1">
        <f aca="true" t="shared" si="3" ref="AE10:AE28">(C10*3)+(G10*2)+K10</f>
        <v>3</v>
      </c>
      <c r="AG10" s="12">
        <f aca="true" t="shared" si="4" ref="AG10:AG28">C10-D10+G10-H10+K10-L10+(O10*2)+P10-R10-T10-U10-V10+(X10*2)+Y10+Z10+(AA10*3)+AE10</f>
        <v>2</v>
      </c>
    </row>
    <row r="11" spans="1:33" ht="12.75">
      <c r="A11" s="1">
        <v>21</v>
      </c>
      <c r="B11" s="1" t="s">
        <v>68</v>
      </c>
      <c r="C11" s="1">
        <v>0</v>
      </c>
      <c r="D11" s="1">
        <v>0</v>
      </c>
      <c r="E11" s="7" t="str">
        <f t="shared" si="0"/>
        <v>0</v>
      </c>
      <c r="G11" s="1">
        <v>1</v>
      </c>
      <c r="H11" s="1">
        <v>1</v>
      </c>
      <c r="I11" s="7">
        <f t="shared" si="1"/>
        <v>1</v>
      </c>
      <c r="K11" s="1">
        <v>1</v>
      </c>
      <c r="L11" s="1">
        <v>4</v>
      </c>
      <c r="M11" s="7">
        <f t="shared" si="2"/>
        <v>0.25</v>
      </c>
      <c r="O11" s="1">
        <v>0</v>
      </c>
      <c r="P11" s="1">
        <v>1</v>
      </c>
      <c r="R11" s="1">
        <v>5</v>
      </c>
      <c r="T11" s="1">
        <v>1</v>
      </c>
      <c r="U11" s="1">
        <v>1</v>
      </c>
      <c r="V11" s="1">
        <v>2</v>
      </c>
      <c r="X11" s="1">
        <v>0</v>
      </c>
      <c r="Y11" s="1">
        <v>0</v>
      </c>
      <c r="Z11" s="1">
        <v>0</v>
      </c>
      <c r="AA11" s="1">
        <v>0</v>
      </c>
      <c r="AC11" s="1">
        <v>4</v>
      </c>
      <c r="AE11" s="1">
        <f t="shared" si="3"/>
        <v>3</v>
      </c>
      <c r="AG11" s="12">
        <f t="shared" si="4"/>
        <v>-8</v>
      </c>
    </row>
    <row r="12" spans="1:33" ht="12.75">
      <c r="A12" s="1">
        <v>23</v>
      </c>
      <c r="B12" s="1" t="s">
        <v>69</v>
      </c>
      <c r="C12" s="1">
        <v>1</v>
      </c>
      <c r="D12" s="1">
        <v>5</v>
      </c>
      <c r="E12" s="7">
        <f t="shared" si="0"/>
        <v>0.2</v>
      </c>
      <c r="G12" s="1">
        <v>2</v>
      </c>
      <c r="H12" s="1">
        <v>4</v>
      </c>
      <c r="I12" s="7">
        <f t="shared" si="1"/>
        <v>0.5</v>
      </c>
      <c r="K12" s="1">
        <v>2</v>
      </c>
      <c r="L12" s="1">
        <v>4</v>
      </c>
      <c r="M12" s="7">
        <f t="shared" si="2"/>
        <v>0.5</v>
      </c>
      <c r="O12" s="1">
        <v>2</v>
      </c>
      <c r="P12" s="1">
        <v>4</v>
      </c>
      <c r="R12" s="1">
        <v>3</v>
      </c>
      <c r="T12" s="1">
        <v>1</v>
      </c>
      <c r="U12" s="1">
        <v>1</v>
      </c>
      <c r="V12" s="1">
        <v>0</v>
      </c>
      <c r="X12" s="1">
        <v>0</v>
      </c>
      <c r="Y12" s="1">
        <v>0</v>
      </c>
      <c r="Z12" s="1">
        <v>0</v>
      </c>
      <c r="AA12" s="1">
        <v>0</v>
      </c>
      <c r="AC12" s="1">
        <v>4</v>
      </c>
      <c r="AE12" s="1">
        <f t="shared" si="3"/>
        <v>9</v>
      </c>
      <c r="AG12" s="12">
        <f t="shared" si="4"/>
        <v>4</v>
      </c>
    </row>
    <row r="13" spans="1:33" ht="12.75">
      <c r="A13" s="1">
        <v>25</v>
      </c>
      <c r="B13" s="1" t="s">
        <v>70</v>
      </c>
      <c r="C13" s="1">
        <v>0</v>
      </c>
      <c r="D13" s="1">
        <v>0</v>
      </c>
      <c r="E13" s="7" t="str">
        <f t="shared" si="0"/>
        <v>0</v>
      </c>
      <c r="G13" s="1">
        <v>0</v>
      </c>
      <c r="H13" s="1">
        <v>0</v>
      </c>
      <c r="I13" s="7" t="str">
        <f t="shared" si="1"/>
        <v>0</v>
      </c>
      <c r="K13" s="1">
        <v>0</v>
      </c>
      <c r="L13" s="1">
        <v>0</v>
      </c>
      <c r="M13" s="7" t="str">
        <f t="shared" si="2"/>
        <v>0</v>
      </c>
      <c r="O13" s="1">
        <v>0</v>
      </c>
      <c r="P13" s="1">
        <v>0</v>
      </c>
      <c r="R13" s="1">
        <v>0</v>
      </c>
      <c r="T13" s="1">
        <v>0</v>
      </c>
      <c r="U13" s="1">
        <v>0</v>
      </c>
      <c r="V13" s="1">
        <v>0</v>
      </c>
      <c r="X13" s="1">
        <v>0</v>
      </c>
      <c r="Y13" s="1">
        <v>0</v>
      </c>
      <c r="Z13" s="1">
        <v>0</v>
      </c>
      <c r="AA13" s="1">
        <v>0</v>
      </c>
      <c r="AC13" s="1">
        <v>0</v>
      </c>
      <c r="AE13" s="1">
        <f t="shared" si="3"/>
        <v>0</v>
      </c>
      <c r="AG13" s="12">
        <f t="shared" si="4"/>
        <v>0</v>
      </c>
    </row>
    <row r="14" spans="1:33" ht="12.75">
      <c r="A14" s="1">
        <v>31</v>
      </c>
      <c r="B14" s="1" t="s">
        <v>76</v>
      </c>
      <c r="C14" s="1">
        <v>0</v>
      </c>
      <c r="D14" s="1">
        <v>0</v>
      </c>
      <c r="E14" s="7" t="str">
        <f t="shared" si="0"/>
        <v>0</v>
      </c>
      <c r="G14" s="1">
        <v>0</v>
      </c>
      <c r="H14" s="1">
        <v>0</v>
      </c>
      <c r="I14" s="7" t="str">
        <f t="shared" si="1"/>
        <v>0</v>
      </c>
      <c r="K14" s="1">
        <v>1</v>
      </c>
      <c r="L14" s="1">
        <v>2</v>
      </c>
      <c r="M14" s="7">
        <f t="shared" si="2"/>
        <v>0.5</v>
      </c>
      <c r="O14" s="1">
        <v>0</v>
      </c>
      <c r="P14" s="1">
        <v>0</v>
      </c>
      <c r="R14" s="1">
        <v>0</v>
      </c>
      <c r="T14" s="1">
        <v>0</v>
      </c>
      <c r="U14" s="1">
        <v>0</v>
      </c>
      <c r="V14" s="1">
        <v>0</v>
      </c>
      <c r="X14" s="1">
        <v>0</v>
      </c>
      <c r="Y14" s="1">
        <v>0</v>
      </c>
      <c r="Z14" s="1">
        <v>0</v>
      </c>
      <c r="AA14" s="1">
        <v>0</v>
      </c>
      <c r="AC14" s="1">
        <v>3</v>
      </c>
      <c r="AE14" s="1">
        <f t="shared" si="3"/>
        <v>1</v>
      </c>
      <c r="AG14" s="12">
        <f t="shared" si="4"/>
        <v>0</v>
      </c>
    </row>
    <row r="15" spans="1:33" ht="12.75">
      <c r="A15" s="1">
        <v>41</v>
      </c>
      <c r="B15" s="19" t="s">
        <v>71</v>
      </c>
      <c r="C15" s="1">
        <v>0</v>
      </c>
      <c r="D15" s="1">
        <v>0</v>
      </c>
      <c r="E15" s="7" t="str">
        <f t="shared" si="0"/>
        <v>0</v>
      </c>
      <c r="G15" s="1">
        <v>1</v>
      </c>
      <c r="H15" s="1">
        <v>2</v>
      </c>
      <c r="I15" s="7">
        <f t="shared" si="1"/>
        <v>0.5</v>
      </c>
      <c r="K15" s="1">
        <v>3</v>
      </c>
      <c r="L15" s="1">
        <v>4</v>
      </c>
      <c r="M15" s="7">
        <f t="shared" si="2"/>
        <v>0.75</v>
      </c>
      <c r="O15" s="1">
        <v>0</v>
      </c>
      <c r="P15" s="1">
        <v>2</v>
      </c>
      <c r="R15" s="1">
        <v>5</v>
      </c>
      <c r="T15" s="1">
        <v>1</v>
      </c>
      <c r="U15" s="1">
        <v>0</v>
      </c>
      <c r="V15" s="1">
        <v>0</v>
      </c>
      <c r="X15" s="1">
        <v>2</v>
      </c>
      <c r="Y15" s="1">
        <v>0</v>
      </c>
      <c r="Z15" s="1">
        <v>1</v>
      </c>
      <c r="AA15" s="1">
        <v>0</v>
      </c>
      <c r="AC15" s="1">
        <v>4</v>
      </c>
      <c r="AE15" s="1">
        <f t="shared" si="3"/>
        <v>5</v>
      </c>
      <c r="AG15" s="12">
        <f t="shared" si="4"/>
        <v>4</v>
      </c>
    </row>
    <row r="16" spans="1:33" ht="12.75">
      <c r="A16" s="1">
        <v>45</v>
      </c>
      <c r="B16" s="1" t="s">
        <v>72</v>
      </c>
      <c r="C16" s="1">
        <v>0</v>
      </c>
      <c r="D16" s="1">
        <v>0</v>
      </c>
      <c r="E16" s="7" t="str">
        <f t="shared" si="0"/>
        <v>0</v>
      </c>
      <c r="G16" s="1">
        <v>0</v>
      </c>
      <c r="H16" s="1">
        <v>0</v>
      </c>
      <c r="I16" s="7" t="str">
        <f t="shared" si="1"/>
        <v>0</v>
      </c>
      <c r="K16" s="1">
        <v>0</v>
      </c>
      <c r="L16" s="1">
        <v>0</v>
      </c>
      <c r="M16" s="7" t="str">
        <f t="shared" si="2"/>
        <v>0</v>
      </c>
      <c r="O16" s="1">
        <v>0</v>
      </c>
      <c r="P16" s="1">
        <v>0</v>
      </c>
      <c r="R16" s="1">
        <v>0</v>
      </c>
      <c r="T16" s="1">
        <v>0</v>
      </c>
      <c r="U16" s="1">
        <v>0</v>
      </c>
      <c r="V16" s="1">
        <v>0</v>
      </c>
      <c r="X16" s="1">
        <v>0</v>
      </c>
      <c r="Y16" s="1">
        <v>0</v>
      </c>
      <c r="Z16" s="1">
        <v>0</v>
      </c>
      <c r="AA16" s="1">
        <v>0</v>
      </c>
      <c r="AC16" s="1">
        <v>0</v>
      </c>
      <c r="AE16" s="1">
        <f t="shared" si="3"/>
        <v>0</v>
      </c>
      <c r="AG16" s="12">
        <f t="shared" si="4"/>
        <v>0</v>
      </c>
    </row>
    <row r="17" spans="1:33" ht="12.75">
      <c r="A17" s="1">
        <v>51</v>
      </c>
      <c r="B17" s="1" t="s">
        <v>73</v>
      </c>
      <c r="C17" s="1">
        <v>0</v>
      </c>
      <c r="D17" s="1">
        <v>0</v>
      </c>
      <c r="E17" s="7" t="str">
        <f t="shared" si="0"/>
        <v>0</v>
      </c>
      <c r="G17" s="1">
        <v>0</v>
      </c>
      <c r="H17" s="1">
        <v>0</v>
      </c>
      <c r="I17" s="7" t="str">
        <f t="shared" si="1"/>
        <v>0</v>
      </c>
      <c r="K17" s="1">
        <v>0</v>
      </c>
      <c r="L17" s="1">
        <v>0</v>
      </c>
      <c r="M17" s="7" t="str">
        <f t="shared" si="2"/>
        <v>0</v>
      </c>
      <c r="O17" s="1">
        <v>0</v>
      </c>
      <c r="P17" s="1">
        <v>0</v>
      </c>
      <c r="R17" s="1">
        <v>0</v>
      </c>
      <c r="T17" s="1">
        <v>0</v>
      </c>
      <c r="U17" s="1">
        <v>0</v>
      </c>
      <c r="V17" s="1">
        <v>0</v>
      </c>
      <c r="X17" s="1">
        <v>0</v>
      </c>
      <c r="Y17" s="1">
        <v>0</v>
      </c>
      <c r="Z17" s="1">
        <v>0</v>
      </c>
      <c r="AA17" s="1">
        <v>0</v>
      </c>
      <c r="AC17" s="1">
        <v>0</v>
      </c>
      <c r="AE17" s="1">
        <f t="shared" si="3"/>
        <v>0</v>
      </c>
      <c r="AG17" s="12">
        <f t="shared" si="4"/>
        <v>0</v>
      </c>
    </row>
    <row r="18" spans="1:33" ht="12.75">
      <c r="A18" s="1">
        <v>53</v>
      </c>
      <c r="B18" s="1" t="s">
        <v>74</v>
      </c>
      <c r="C18" s="1">
        <v>1</v>
      </c>
      <c r="D18" s="1">
        <v>1</v>
      </c>
      <c r="E18" s="7">
        <f t="shared" si="0"/>
        <v>1</v>
      </c>
      <c r="G18" s="1">
        <v>0</v>
      </c>
      <c r="H18" s="1">
        <v>0</v>
      </c>
      <c r="I18" s="7" t="str">
        <f t="shared" si="1"/>
        <v>0</v>
      </c>
      <c r="K18" s="1">
        <v>2</v>
      </c>
      <c r="L18" s="1">
        <v>3</v>
      </c>
      <c r="M18" s="7">
        <f t="shared" si="2"/>
        <v>0.6666666666666666</v>
      </c>
      <c r="O18" s="1">
        <v>0</v>
      </c>
      <c r="P18" s="1">
        <v>0</v>
      </c>
      <c r="R18" s="1">
        <v>3</v>
      </c>
      <c r="T18" s="1">
        <v>1</v>
      </c>
      <c r="U18" s="1">
        <v>1</v>
      </c>
      <c r="V18" s="1">
        <v>0</v>
      </c>
      <c r="X18" s="1">
        <v>1</v>
      </c>
      <c r="Y18" s="1">
        <v>1</v>
      </c>
      <c r="Z18" s="1">
        <v>0</v>
      </c>
      <c r="AA18" s="1">
        <v>0</v>
      </c>
      <c r="AC18" s="1">
        <v>4</v>
      </c>
      <c r="AE18" s="1">
        <f t="shared" si="3"/>
        <v>5</v>
      </c>
      <c r="AG18" s="12">
        <f t="shared" si="4"/>
        <v>2</v>
      </c>
    </row>
    <row r="19" spans="1:33" ht="12.75">
      <c r="A19" s="1">
        <v>55</v>
      </c>
      <c r="B19" s="4" t="s">
        <v>75</v>
      </c>
      <c r="C19" s="1">
        <v>0</v>
      </c>
      <c r="D19" s="1">
        <v>0</v>
      </c>
      <c r="E19" s="7" t="str">
        <f t="shared" si="0"/>
        <v>0</v>
      </c>
      <c r="G19" s="1">
        <v>0</v>
      </c>
      <c r="H19" s="1">
        <v>0</v>
      </c>
      <c r="I19" s="7" t="str">
        <f t="shared" si="1"/>
        <v>0</v>
      </c>
      <c r="K19" s="1">
        <v>0</v>
      </c>
      <c r="L19" s="1">
        <v>0</v>
      </c>
      <c r="M19" s="7" t="str">
        <f t="shared" si="2"/>
        <v>0</v>
      </c>
      <c r="O19" s="1">
        <v>0</v>
      </c>
      <c r="P19" s="1">
        <v>1</v>
      </c>
      <c r="R19" s="1">
        <v>0</v>
      </c>
      <c r="T19" s="1">
        <v>0</v>
      </c>
      <c r="U19" s="1">
        <v>0</v>
      </c>
      <c r="V19" s="1">
        <v>0</v>
      </c>
      <c r="X19" s="1">
        <v>0</v>
      </c>
      <c r="Y19" s="1">
        <v>0</v>
      </c>
      <c r="Z19" s="1">
        <v>0</v>
      </c>
      <c r="AA19" s="1">
        <v>0</v>
      </c>
      <c r="AC19" s="1">
        <v>4</v>
      </c>
      <c r="AE19" s="1">
        <f t="shared" si="3"/>
        <v>0</v>
      </c>
      <c r="AG19" s="12">
        <f t="shared" si="4"/>
        <v>1</v>
      </c>
    </row>
    <row r="20" spans="1:33" ht="12.75">
      <c r="A20" s="1"/>
      <c r="B20" s="1"/>
      <c r="C20" s="1">
        <v>0</v>
      </c>
      <c r="D20" s="1">
        <v>0</v>
      </c>
      <c r="E20" s="7" t="str">
        <f t="shared" si="0"/>
        <v>0</v>
      </c>
      <c r="G20" s="1">
        <v>0</v>
      </c>
      <c r="H20" s="1">
        <v>0</v>
      </c>
      <c r="I20" s="7" t="str">
        <f t="shared" si="1"/>
        <v>0</v>
      </c>
      <c r="K20" s="1">
        <v>0</v>
      </c>
      <c r="L20" s="1">
        <v>0</v>
      </c>
      <c r="M20" s="7" t="str">
        <f t="shared" si="2"/>
        <v>0</v>
      </c>
      <c r="O20" s="1">
        <v>0</v>
      </c>
      <c r="P20" s="1">
        <v>0</v>
      </c>
      <c r="R20" s="1">
        <v>0</v>
      </c>
      <c r="T20" s="1">
        <v>0</v>
      </c>
      <c r="U20" s="1">
        <v>0</v>
      </c>
      <c r="V20" s="1">
        <v>0</v>
      </c>
      <c r="X20" s="1">
        <v>0</v>
      </c>
      <c r="Y20" s="1">
        <v>0</v>
      </c>
      <c r="Z20" s="1">
        <v>0</v>
      </c>
      <c r="AA20" s="1">
        <v>0</v>
      </c>
      <c r="AC20" s="1">
        <v>0</v>
      </c>
      <c r="AE20" s="1">
        <f t="shared" si="3"/>
        <v>0</v>
      </c>
      <c r="AG20" s="12">
        <f t="shared" si="4"/>
        <v>0</v>
      </c>
    </row>
    <row r="21" spans="1:33" ht="12.75">
      <c r="A21" s="1"/>
      <c r="B21" s="1"/>
      <c r="C21" s="1">
        <v>0</v>
      </c>
      <c r="D21" s="1">
        <v>0</v>
      </c>
      <c r="E21" s="7" t="str">
        <f t="shared" si="0"/>
        <v>0</v>
      </c>
      <c r="G21" s="1">
        <v>0</v>
      </c>
      <c r="H21" s="1">
        <v>0</v>
      </c>
      <c r="I21" s="7" t="str">
        <f t="shared" si="1"/>
        <v>0</v>
      </c>
      <c r="K21" s="1">
        <v>0</v>
      </c>
      <c r="L21" s="1">
        <v>0</v>
      </c>
      <c r="M21" s="7" t="str">
        <f t="shared" si="2"/>
        <v>0</v>
      </c>
      <c r="O21" s="1">
        <v>0</v>
      </c>
      <c r="P21" s="1">
        <v>0</v>
      </c>
      <c r="R21" s="1">
        <v>0</v>
      </c>
      <c r="T21" s="1">
        <v>0</v>
      </c>
      <c r="U21" s="1">
        <v>0</v>
      </c>
      <c r="V21" s="1">
        <v>0</v>
      </c>
      <c r="X21" s="1">
        <v>0</v>
      </c>
      <c r="Y21" s="1">
        <v>0</v>
      </c>
      <c r="Z21" s="1">
        <v>0</v>
      </c>
      <c r="AA21" s="1">
        <v>0</v>
      </c>
      <c r="AC21" s="1">
        <v>0</v>
      </c>
      <c r="AE21" s="1">
        <f t="shared" si="3"/>
        <v>0</v>
      </c>
      <c r="AG21" s="12">
        <f t="shared" si="4"/>
        <v>0</v>
      </c>
    </row>
    <row r="22" spans="1:33" ht="12.75">
      <c r="A22" s="1"/>
      <c r="B22" s="1"/>
      <c r="C22" s="1"/>
      <c r="D22" s="1"/>
      <c r="E22" s="7" t="str">
        <f t="shared" si="0"/>
        <v>0</v>
      </c>
      <c r="G22" s="1"/>
      <c r="H22" s="1"/>
      <c r="I22" s="7" t="str">
        <f t="shared" si="1"/>
        <v>0</v>
      </c>
      <c r="K22" s="1"/>
      <c r="L22" s="1"/>
      <c r="M22" s="7" t="str">
        <f t="shared" si="2"/>
        <v>0</v>
      </c>
      <c r="O22" s="1"/>
      <c r="P22" s="1"/>
      <c r="R22" s="1"/>
      <c r="T22" s="1"/>
      <c r="U22" s="1"/>
      <c r="V22" s="1"/>
      <c r="X22" s="1"/>
      <c r="Y22" s="1"/>
      <c r="Z22" s="1"/>
      <c r="AA22" s="1"/>
      <c r="AC22" s="1"/>
      <c r="AE22" s="1">
        <f t="shared" si="3"/>
        <v>0</v>
      </c>
      <c r="AG22" s="12">
        <f t="shared" si="4"/>
        <v>0</v>
      </c>
    </row>
    <row r="23" spans="1:33" ht="12.75">
      <c r="A23" s="1"/>
      <c r="B23" s="1"/>
      <c r="C23" s="1"/>
      <c r="D23" s="1"/>
      <c r="E23" s="7"/>
      <c r="G23" s="1"/>
      <c r="H23" s="1"/>
      <c r="I23" s="7"/>
      <c r="K23" s="1"/>
      <c r="L23" s="1"/>
      <c r="M23" s="7"/>
      <c r="O23" s="1"/>
      <c r="P23" s="1"/>
      <c r="R23" s="1"/>
      <c r="T23" s="1"/>
      <c r="U23" s="1"/>
      <c r="V23" s="1"/>
      <c r="X23" s="1"/>
      <c r="Y23" s="1"/>
      <c r="Z23" s="1"/>
      <c r="AA23" s="1"/>
      <c r="AC23" s="1"/>
      <c r="AE23" s="1"/>
      <c r="AG23" s="12"/>
    </row>
    <row r="24" spans="1:33" ht="12.75">
      <c r="A24" s="1"/>
      <c r="B24" s="1"/>
      <c r="C24" s="1"/>
      <c r="D24" s="1"/>
      <c r="E24" s="7"/>
      <c r="G24" s="1"/>
      <c r="H24" s="1"/>
      <c r="I24" s="7"/>
      <c r="K24" s="1"/>
      <c r="L24" s="1"/>
      <c r="M24" s="7"/>
      <c r="O24" s="1"/>
      <c r="P24" s="1"/>
      <c r="R24" s="1"/>
      <c r="T24" s="1"/>
      <c r="U24" s="1"/>
      <c r="V24" s="1"/>
      <c r="X24" s="1"/>
      <c r="Y24" s="1"/>
      <c r="Z24" s="1"/>
      <c r="AA24" s="1"/>
      <c r="AC24" s="1"/>
      <c r="AE24" s="1"/>
      <c r="AG24" s="12"/>
    </row>
    <row r="25" spans="1:33" ht="12.75">
      <c r="A25" s="1"/>
      <c r="B25" s="1"/>
      <c r="C25" s="1"/>
      <c r="D25" s="1"/>
      <c r="E25" s="7"/>
      <c r="G25" s="1"/>
      <c r="H25" s="1"/>
      <c r="I25" s="7"/>
      <c r="K25" s="1"/>
      <c r="L25" s="1"/>
      <c r="M25" s="7"/>
      <c r="O25" s="1"/>
      <c r="P25" s="1"/>
      <c r="R25" s="1"/>
      <c r="T25" s="1"/>
      <c r="U25" s="1"/>
      <c r="V25" s="1"/>
      <c r="X25" s="1"/>
      <c r="Y25" s="1"/>
      <c r="Z25" s="1"/>
      <c r="AA25" s="1"/>
      <c r="AC25" s="1"/>
      <c r="AE25" s="1"/>
      <c r="AG25" s="12"/>
    </row>
    <row r="26" spans="1:33" ht="12.75">
      <c r="A26" s="28" t="s">
        <v>7</v>
      </c>
      <c r="B26" s="29"/>
      <c r="C26" s="1"/>
      <c r="D26" s="1"/>
      <c r="E26" s="7"/>
      <c r="G26" s="1"/>
      <c r="H26" s="1"/>
      <c r="I26" s="7"/>
      <c r="K26" s="1"/>
      <c r="L26" s="1"/>
      <c r="M26" s="7"/>
      <c r="O26" s="1"/>
      <c r="P26" s="1"/>
      <c r="R26" s="1"/>
      <c r="T26" s="1"/>
      <c r="U26" s="1"/>
      <c r="V26" s="1"/>
      <c r="X26" s="1"/>
      <c r="Y26" s="1"/>
      <c r="Z26" s="1"/>
      <c r="AA26" s="1"/>
      <c r="AC26" s="1"/>
      <c r="AE26" s="1"/>
      <c r="AG26" s="12"/>
    </row>
    <row r="27" spans="1:33" ht="12.75">
      <c r="A27" s="28" t="s">
        <v>43</v>
      </c>
      <c r="B27" s="29"/>
      <c r="C27" s="1">
        <f>SUM(C9:C24)</f>
        <v>2</v>
      </c>
      <c r="D27" s="1">
        <f>SUM(D9:D24)</f>
        <v>13</v>
      </c>
      <c r="E27" s="7">
        <f t="shared" si="0"/>
        <v>0.15384615384615385</v>
      </c>
      <c r="G27" s="1">
        <f>SUM(G9:G24)</f>
        <v>4</v>
      </c>
      <c r="H27" s="1">
        <f>SUM(H9:H24)</f>
        <v>10</v>
      </c>
      <c r="I27" s="7">
        <f t="shared" si="1"/>
        <v>0.4</v>
      </c>
      <c r="K27" s="1">
        <f>SUM(K9:K24)</f>
        <v>12</v>
      </c>
      <c r="L27" s="1">
        <f>SUM(L9:L24)</f>
        <v>23</v>
      </c>
      <c r="M27" s="7">
        <f t="shared" si="2"/>
        <v>0.5217391304347826</v>
      </c>
      <c r="O27" s="1">
        <f>SUM(O9:O24)</f>
        <v>3</v>
      </c>
      <c r="P27" s="1">
        <f>SUM(P9:P24)</f>
        <v>15</v>
      </c>
      <c r="R27" s="1">
        <f>SUM(R9:R24)</f>
        <v>19</v>
      </c>
      <c r="T27" s="1">
        <f>SUM(T9:T24)</f>
        <v>10</v>
      </c>
      <c r="U27" s="1">
        <f>SUM(U9:U24)</f>
        <v>3</v>
      </c>
      <c r="V27" s="1">
        <f>SUM(V9:V24)</f>
        <v>3</v>
      </c>
      <c r="X27" s="1">
        <f>SUM(X9:X24)</f>
        <v>5</v>
      </c>
      <c r="Y27" s="1">
        <f>SUM(Y9:Y24)</f>
        <v>4</v>
      </c>
      <c r="Z27" s="1">
        <f>SUM(Z9:Z24)</f>
        <v>1</v>
      </c>
      <c r="AA27" s="1">
        <f>SUM(AA9:AA24)</f>
        <v>0</v>
      </c>
      <c r="AC27" s="1"/>
      <c r="AE27" s="1">
        <f t="shared" si="3"/>
        <v>26</v>
      </c>
      <c r="AG27" s="12">
        <f t="shared" si="4"/>
        <v>-1</v>
      </c>
    </row>
    <row r="28" spans="1:33" ht="12.75">
      <c r="A28" s="28" t="str">
        <f>C3</f>
        <v>Osmond </v>
      </c>
      <c r="B28" s="29"/>
      <c r="C28" s="1">
        <v>0</v>
      </c>
      <c r="D28" s="1">
        <v>4</v>
      </c>
      <c r="E28" s="7">
        <f t="shared" si="0"/>
        <v>0</v>
      </c>
      <c r="G28" s="1">
        <v>12</v>
      </c>
      <c r="H28" s="1">
        <v>34</v>
      </c>
      <c r="I28" s="7">
        <f t="shared" si="1"/>
        <v>0.35294117647058826</v>
      </c>
      <c r="K28" s="1">
        <v>9</v>
      </c>
      <c r="L28" s="1">
        <v>13</v>
      </c>
      <c r="M28" s="7">
        <f t="shared" si="2"/>
        <v>0.6923076923076923</v>
      </c>
      <c r="O28" s="1">
        <v>7</v>
      </c>
      <c r="P28" s="1">
        <v>13</v>
      </c>
      <c r="R28" s="1">
        <v>20</v>
      </c>
      <c r="T28" s="1">
        <v>13</v>
      </c>
      <c r="U28" s="1">
        <v>0</v>
      </c>
      <c r="V28" s="1">
        <v>0</v>
      </c>
      <c r="X28" s="1">
        <v>8</v>
      </c>
      <c r="Y28" s="1">
        <v>10</v>
      </c>
      <c r="Z28" s="1">
        <v>2</v>
      </c>
      <c r="AA28" s="1">
        <v>1</v>
      </c>
      <c r="AC28" s="1"/>
      <c r="AE28" s="1">
        <f t="shared" si="3"/>
        <v>33</v>
      </c>
      <c r="AG28" s="12">
        <f t="shared" si="4"/>
        <v>28</v>
      </c>
    </row>
  </sheetData>
  <sheetProtection/>
  <mergeCells count="19">
    <mergeCell ref="R7:R8"/>
    <mergeCell ref="T7:V7"/>
    <mergeCell ref="X7:AA7"/>
    <mergeCell ref="AB2:AG2"/>
    <mergeCell ref="X4:AA4"/>
    <mergeCell ref="X5:AA5"/>
    <mergeCell ref="AE7:AE8"/>
    <mergeCell ref="AG7:AG8"/>
    <mergeCell ref="AC7:AC8"/>
    <mergeCell ref="H1:V1"/>
    <mergeCell ref="A28:B28"/>
    <mergeCell ref="G7:I7"/>
    <mergeCell ref="K7:M7"/>
    <mergeCell ref="O7:P7"/>
    <mergeCell ref="A7:B7"/>
    <mergeCell ref="C7:E7"/>
    <mergeCell ref="A26:B26"/>
    <mergeCell ref="A27:B27"/>
    <mergeCell ref="C3:G3"/>
  </mergeCells>
  <printOptions/>
  <pageMargins left="0.25" right="0.25" top="1" bottom="0.25" header="0.5" footer="0.5"/>
  <pageSetup fitToHeight="1" fitToWidth="1" orientation="landscape" scale="9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8"/>
  <sheetViews>
    <sheetView workbookViewId="0" topLeftCell="A1">
      <selection activeCell="C4" sqref="C4"/>
    </sheetView>
  </sheetViews>
  <sheetFormatPr defaultColWidth="11.00390625" defaultRowHeight="12.75"/>
  <cols>
    <col min="1" max="1" width="2.75390625" style="0" customWidth="1"/>
    <col min="2" max="2" width="16.75390625" style="0" customWidth="1"/>
    <col min="3" max="4" width="2.75390625" style="0" customWidth="1"/>
    <col min="5" max="5" width="4.625" style="0" customWidth="1"/>
    <col min="6" max="6" width="1.75390625" style="0" customWidth="1"/>
    <col min="7" max="8" width="2.75390625" style="0" customWidth="1"/>
    <col min="9" max="9" width="4.625" style="0" customWidth="1"/>
    <col min="10" max="10" width="1.75390625" style="0" customWidth="1"/>
    <col min="11" max="12" width="2.75390625" style="0" customWidth="1"/>
    <col min="13" max="13" width="4.625" style="0" customWidth="1"/>
    <col min="14" max="14" width="1.75390625" style="0" customWidth="1"/>
    <col min="15" max="16" width="2.75390625" style="0" customWidth="1"/>
    <col min="17" max="17" width="1.75390625" style="0" customWidth="1"/>
    <col min="18" max="18" width="2.75390625" style="0" customWidth="1"/>
    <col min="19" max="19" width="1.75390625" style="0" customWidth="1"/>
    <col min="20" max="22" width="2.75390625" style="0" customWidth="1"/>
    <col min="23" max="23" width="1.75390625" style="0" customWidth="1"/>
    <col min="24" max="27" width="2.75390625" style="0" customWidth="1"/>
    <col min="28" max="32" width="3.00390625" style="0" customWidth="1"/>
    <col min="33" max="33" width="5.75390625" style="0" customWidth="1"/>
  </cols>
  <sheetData>
    <row r="1" spans="8:22" ht="12.75">
      <c r="H1" s="26" t="s">
        <v>79</v>
      </c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2:33" ht="12.75">
      <c r="B2" t="s">
        <v>24</v>
      </c>
      <c r="AB2" s="34" t="s">
        <v>29</v>
      </c>
      <c r="AC2" s="32"/>
      <c r="AD2" s="32"/>
      <c r="AE2" s="32"/>
      <c r="AF2" s="32"/>
      <c r="AG2" s="29"/>
    </row>
    <row r="3" spans="2:33" ht="12.75">
      <c r="B3" t="s">
        <v>25</v>
      </c>
      <c r="C3" s="33" t="s">
        <v>46</v>
      </c>
      <c r="D3" s="33"/>
      <c r="E3" s="33"/>
      <c r="F3" s="33"/>
      <c r="G3" s="33"/>
      <c r="AB3" s="1">
        <v>1</v>
      </c>
      <c r="AC3" s="1">
        <v>2</v>
      </c>
      <c r="AD3" s="1">
        <v>3</v>
      </c>
      <c r="AE3" s="1">
        <v>4</v>
      </c>
      <c r="AF3" s="1" t="s">
        <v>27</v>
      </c>
      <c r="AG3" s="4" t="s">
        <v>28</v>
      </c>
    </row>
    <row r="4" spans="2:33" ht="12.75">
      <c r="B4" t="s">
        <v>26</v>
      </c>
      <c r="C4">
        <f>IF(AE27&gt;AE28,Osmond!C4+1,Osmond!C4+0)</f>
        <v>1</v>
      </c>
      <c r="D4" s="3" t="s">
        <v>30</v>
      </c>
      <c r="E4" s="9">
        <f>IF(AE27&lt;AE28,Osmond!E4+1,Osmond!E4+0)</f>
        <v>4</v>
      </c>
      <c r="F4" t="s">
        <v>31</v>
      </c>
      <c r="X4" s="35" t="s">
        <v>43</v>
      </c>
      <c r="Y4" s="35"/>
      <c r="Z4" s="35"/>
      <c r="AA4" s="36"/>
      <c r="AB4" s="1">
        <v>16</v>
      </c>
      <c r="AC4" s="1">
        <v>10</v>
      </c>
      <c r="AD4" s="1">
        <v>6</v>
      </c>
      <c r="AE4" s="1">
        <v>16</v>
      </c>
      <c r="AF4" s="1"/>
      <c r="AG4" s="1">
        <f>SUM(AB4:AF4)</f>
        <v>48</v>
      </c>
    </row>
    <row r="5" spans="3:33" ht="12.75">
      <c r="C5" s="6">
        <f>IF(AE27&gt;AE28,1,0)</f>
        <v>0</v>
      </c>
      <c r="E5" s="6">
        <f>IF(AE27&lt;AE28,1,0)</f>
        <v>1</v>
      </c>
      <c r="X5" s="35" t="str">
        <f>C3</f>
        <v>Madison</v>
      </c>
      <c r="Y5" s="35"/>
      <c r="Z5" s="35"/>
      <c r="AA5" s="36"/>
      <c r="AB5" s="1">
        <v>24</v>
      </c>
      <c r="AC5" s="1">
        <v>8</v>
      </c>
      <c r="AD5" s="1">
        <v>15</v>
      </c>
      <c r="AE5" s="1">
        <v>8</v>
      </c>
      <c r="AF5" s="1"/>
      <c r="AG5" s="1">
        <f>SUM(AB5:AF5)</f>
        <v>55</v>
      </c>
    </row>
    <row r="7" spans="1:33" ht="12.75">
      <c r="A7" s="28" t="s">
        <v>0</v>
      </c>
      <c r="B7" s="29"/>
      <c r="C7" s="28" t="s">
        <v>1</v>
      </c>
      <c r="D7" s="32"/>
      <c r="E7" s="29"/>
      <c r="G7" s="30" t="s">
        <v>8</v>
      </c>
      <c r="H7" s="30"/>
      <c r="I7" s="30"/>
      <c r="K7" s="31" t="s">
        <v>14</v>
      </c>
      <c r="L7" s="30"/>
      <c r="M7" s="30"/>
      <c r="O7" s="30" t="s">
        <v>9</v>
      </c>
      <c r="P7" s="30"/>
      <c r="R7" s="30" t="s">
        <v>12</v>
      </c>
      <c r="T7" s="31" t="s">
        <v>13</v>
      </c>
      <c r="U7" s="31"/>
      <c r="V7" s="31"/>
      <c r="X7" s="30" t="s">
        <v>17</v>
      </c>
      <c r="Y7" s="30"/>
      <c r="Z7" s="30"/>
      <c r="AA7" s="30"/>
      <c r="AC7" s="30" t="s">
        <v>21</v>
      </c>
      <c r="AE7" s="30" t="s">
        <v>22</v>
      </c>
      <c r="AG7" s="30" t="s">
        <v>23</v>
      </c>
    </row>
    <row r="8" spans="1:33" ht="12.75">
      <c r="A8" s="2" t="s">
        <v>6</v>
      </c>
      <c r="B8" s="2" t="s">
        <v>5</v>
      </c>
      <c r="C8" s="2" t="s">
        <v>2</v>
      </c>
      <c r="D8" s="2" t="s">
        <v>3</v>
      </c>
      <c r="E8" s="2" t="s">
        <v>4</v>
      </c>
      <c r="G8" s="2" t="s">
        <v>2</v>
      </c>
      <c r="H8" s="2" t="s">
        <v>3</v>
      </c>
      <c r="I8" s="2" t="s">
        <v>4</v>
      </c>
      <c r="K8" s="2" t="s">
        <v>2</v>
      </c>
      <c r="L8" s="2" t="s">
        <v>3</v>
      </c>
      <c r="M8" s="2" t="s">
        <v>4</v>
      </c>
      <c r="O8" s="2" t="s">
        <v>10</v>
      </c>
      <c r="P8" s="2" t="s">
        <v>11</v>
      </c>
      <c r="R8" s="30"/>
      <c r="T8" s="2" t="s">
        <v>15</v>
      </c>
      <c r="U8" s="2" t="s">
        <v>16</v>
      </c>
      <c r="V8" s="2" t="s">
        <v>12</v>
      </c>
      <c r="X8" s="2" t="s">
        <v>3</v>
      </c>
      <c r="Y8" s="2" t="s">
        <v>18</v>
      </c>
      <c r="Z8" s="2" t="s">
        <v>19</v>
      </c>
      <c r="AA8" s="2" t="s">
        <v>20</v>
      </c>
      <c r="AC8" s="30"/>
      <c r="AE8" s="30"/>
      <c r="AG8" s="30"/>
    </row>
    <row r="9" spans="1:33" ht="12.75">
      <c r="A9" s="1">
        <v>11</v>
      </c>
      <c r="B9" s="20" t="s">
        <v>66</v>
      </c>
      <c r="C9" s="1">
        <v>1</v>
      </c>
      <c r="D9" s="1">
        <v>5</v>
      </c>
      <c r="E9" s="7">
        <f>IF(D9=0,"0",(C9/D9))</f>
        <v>0.2</v>
      </c>
      <c r="G9" s="1">
        <v>2</v>
      </c>
      <c r="H9" s="1">
        <v>6</v>
      </c>
      <c r="I9" s="7">
        <f>IF(H9=0,"0",G9/H9)</f>
        <v>0.3333333333333333</v>
      </c>
      <c r="K9" s="1">
        <v>2</v>
      </c>
      <c r="L9" s="1">
        <v>2</v>
      </c>
      <c r="M9" s="7">
        <f>IF(L9=0,"0",K9/L9)</f>
        <v>1</v>
      </c>
      <c r="O9" s="1">
        <v>0</v>
      </c>
      <c r="P9" s="1">
        <v>1</v>
      </c>
      <c r="R9" s="1">
        <v>5</v>
      </c>
      <c r="T9" s="1">
        <v>1</v>
      </c>
      <c r="U9" s="1">
        <v>2</v>
      </c>
      <c r="V9" s="1">
        <v>1</v>
      </c>
      <c r="X9" s="1">
        <v>3</v>
      </c>
      <c r="Y9" s="1">
        <v>3</v>
      </c>
      <c r="Z9" s="1">
        <v>0</v>
      </c>
      <c r="AA9" s="1">
        <v>0</v>
      </c>
      <c r="AC9" s="1">
        <v>4</v>
      </c>
      <c r="AE9" s="1">
        <f>(C9*3)+(G9*2)+K9</f>
        <v>9</v>
      </c>
      <c r="AG9" s="12">
        <f>C9-D9+G9-H9+K9-L9+(O9*2)+P9-R9-T9-U9-V9+(X9*2)+Y9+Z9+(AA9*3)+AE9</f>
        <v>2</v>
      </c>
    </row>
    <row r="10" spans="1:33" ht="12.75">
      <c r="A10" s="21">
        <v>15</v>
      </c>
      <c r="B10" s="22" t="s">
        <v>67</v>
      </c>
      <c r="C10" s="1">
        <v>1</v>
      </c>
      <c r="D10" s="1">
        <v>4</v>
      </c>
      <c r="E10" s="7">
        <f aca="true" t="shared" si="0" ref="E10:E28">IF(D10=0,"0",(C10/D10))</f>
        <v>0.25</v>
      </c>
      <c r="G10" s="1">
        <v>1</v>
      </c>
      <c r="H10" s="1">
        <v>2</v>
      </c>
      <c r="I10" s="7">
        <f aca="true" t="shared" si="1" ref="I10:I28">IF(H10=0,"0",G10/H10)</f>
        <v>0.5</v>
      </c>
      <c r="K10" s="1">
        <v>0</v>
      </c>
      <c r="L10" s="1">
        <v>0</v>
      </c>
      <c r="M10" s="7" t="str">
        <f aca="true" t="shared" si="2" ref="M10:M28">IF(L10=0,"0",K10/L10)</f>
        <v>0</v>
      </c>
      <c r="O10" s="1">
        <v>1</v>
      </c>
      <c r="P10" s="1">
        <v>5</v>
      </c>
      <c r="R10" s="1">
        <v>1</v>
      </c>
      <c r="T10" s="1">
        <v>3</v>
      </c>
      <c r="U10" s="1">
        <v>0</v>
      </c>
      <c r="V10" s="1">
        <v>0</v>
      </c>
      <c r="X10" s="1">
        <v>2</v>
      </c>
      <c r="Y10" s="1">
        <v>0</v>
      </c>
      <c r="Z10" s="1">
        <v>1</v>
      </c>
      <c r="AA10" s="1">
        <v>0</v>
      </c>
      <c r="AB10" s="13"/>
      <c r="AC10" s="1">
        <v>4</v>
      </c>
      <c r="AE10" s="1">
        <f aca="true" t="shared" si="3" ref="AE10:AE22">(C10*3)+(G10*2)+K10</f>
        <v>5</v>
      </c>
      <c r="AG10" s="12">
        <f aca="true" t="shared" si="4" ref="AG10:AG28">C10-D10+G10-H10+K10-L10+(O10*2)+P10-R10-T10-U10-V10+(X10*2)+Y10+Z10+(AA10*3)+AE10</f>
        <v>9</v>
      </c>
    </row>
    <row r="11" spans="1:33" ht="12.75">
      <c r="A11" s="21">
        <v>21</v>
      </c>
      <c r="B11" s="22" t="s">
        <v>68</v>
      </c>
      <c r="C11" s="1">
        <v>0</v>
      </c>
      <c r="D11" s="1">
        <v>0</v>
      </c>
      <c r="E11" s="7" t="str">
        <f t="shared" si="0"/>
        <v>0</v>
      </c>
      <c r="G11" s="1">
        <v>1</v>
      </c>
      <c r="H11" s="1">
        <v>2</v>
      </c>
      <c r="I11" s="7">
        <f t="shared" si="1"/>
        <v>0.5</v>
      </c>
      <c r="K11" s="1">
        <v>0</v>
      </c>
      <c r="L11" s="1">
        <v>0</v>
      </c>
      <c r="M11" s="7" t="str">
        <f t="shared" si="2"/>
        <v>0</v>
      </c>
      <c r="O11" s="1">
        <v>1</v>
      </c>
      <c r="P11" s="1">
        <v>0</v>
      </c>
      <c r="R11" s="1">
        <v>2</v>
      </c>
      <c r="T11" s="1">
        <v>1</v>
      </c>
      <c r="U11" s="1">
        <v>0</v>
      </c>
      <c r="V11" s="1">
        <v>1</v>
      </c>
      <c r="X11" s="1">
        <v>0</v>
      </c>
      <c r="Y11" s="1">
        <v>2</v>
      </c>
      <c r="Z11" s="1">
        <v>0</v>
      </c>
      <c r="AA11" s="1">
        <v>0</v>
      </c>
      <c r="AC11" s="1">
        <v>4</v>
      </c>
      <c r="AE11" s="1">
        <f t="shared" si="3"/>
        <v>2</v>
      </c>
      <c r="AG11" s="12">
        <f t="shared" si="4"/>
        <v>1</v>
      </c>
    </row>
    <row r="12" spans="1:33" ht="12.75">
      <c r="A12" s="21">
        <v>23</v>
      </c>
      <c r="B12" s="22" t="s">
        <v>69</v>
      </c>
      <c r="C12" s="1">
        <v>1</v>
      </c>
      <c r="D12" s="1">
        <v>5</v>
      </c>
      <c r="E12" s="7">
        <f t="shared" si="0"/>
        <v>0.2</v>
      </c>
      <c r="G12" s="1">
        <v>2</v>
      </c>
      <c r="H12" s="1">
        <v>2</v>
      </c>
      <c r="I12" s="7">
        <f t="shared" si="1"/>
        <v>1</v>
      </c>
      <c r="K12" s="1">
        <v>2</v>
      </c>
      <c r="L12" s="1">
        <v>2</v>
      </c>
      <c r="M12" s="7">
        <f t="shared" si="2"/>
        <v>1</v>
      </c>
      <c r="O12" s="1">
        <v>2</v>
      </c>
      <c r="P12" s="1">
        <v>9</v>
      </c>
      <c r="R12" s="1">
        <v>2</v>
      </c>
      <c r="T12" s="1">
        <v>0</v>
      </c>
      <c r="U12" s="1">
        <v>0</v>
      </c>
      <c r="V12" s="1">
        <v>1</v>
      </c>
      <c r="X12" s="1">
        <v>0</v>
      </c>
      <c r="Y12" s="1">
        <v>2</v>
      </c>
      <c r="Z12" s="1">
        <v>1</v>
      </c>
      <c r="AA12" s="1">
        <v>0</v>
      </c>
      <c r="AC12" s="1">
        <v>4</v>
      </c>
      <c r="AE12" s="1">
        <f t="shared" si="3"/>
        <v>9</v>
      </c>
      <c r="AG12" s="12">
        <f t="shared" si="4"/>
        <v>18</v>
      </c>
    </row>
    <row r="13" spans="1:33" ht="12.75">
      <c r="A13" s="21">
        <v>25</v>
      </c>
      <c r="B13" s="22" t="s">
        <v>70</v>
      </c>
      <c r="C13" s="1">
        <v>0</v>
      </c>
      <c r="D13" s="1">
        <v>2</v>
      </c>
      <c r="E13" s="7">
        <f t="shared" si="0"/>
        <v>0</v>
      </c>
      <c r="G13" s="1">
        <v>4</v>
      </c>
      <c r="H13" s="1">
        <v>5</v>
      </c>
      <c r="I13" s="7">
        <f t="shared" si="1"/>
        <v>0.8</v>
      </c>
      <c r="K13" s="1">
        <v>0</v>
      </c>
      <c r="L13" s="1">
        <v>0</v>
      </c>
      <c r="M13" s="7" t="str">
        <f t="shared" si="2"/>
        <v>0</v>
      </c>
      <c r="O13" s="1">
        <v>1</v>
      </c>
      <c r="P13" s="1">
        <v>3</v>
      </c>
      <c r="R13" s="1">
        <v>0</v>
      </c>
      <c r="T13" s="1">
        <v>1</v>
      </c>
      <c r="U13" s="1">
        <v>0</v>
      </c>
      <c r="V13" s="1">
        <v>0</v>
      </c>
      <c r="X13" s="1">
        <v>2</v>
      </c>
      <c r="Y13" s="1">
        <v>0</v>
      </c>
      <c r="Z13" s="1">
        <v>0</v>
      </c>
      <c r="AA13" s="1">
        <v>0</v>
      </c>
      <c r="AC13" s="1">
        <v>4</v>
      </c>
      <c r="AE13" s="1">
        <f t="shared" si="3"/>
        <v>8</v>
      </c>
      <c r="AG13" s="12">
        <f t="shared" si="4"/>
        <v>13</v>
      </c>
    </row>
    <row r="14" spans="1:33" ht="12.75">
      <c r="A14" s="21">
        <v>31</v>
      </c>
      <c r="B14" s="22" t="s">
        <v>76</v>
      </c>
      <c r="C14" s="1">
        <v>1</v>
      </c>
      <c r="D14" s="1">
        <v>2</v>
      </c>
      <c r="E14" s="7">
        <f t="shared" si="0"/>
        <v>0.5</v>
      </c>
      <c r="G14" s="1">
        <v>0</v>
      </c>
      <c r="H14" s="1">
        <v>1</v>
      </c>
      <c r="I14" s="7">
        <f t="shared" si="1"/>
        <v>0</v>
      </c>
      <c r="K14" s="1">
        <v>0</v>
      </c>
      <c r="L14" s="1">
        <v>0</v>
      </c>
      <c r="M14" s="7" t="str">
        <f t="shared" si="2"/>
        <v>0</v>
      </c>
      <c r="O14" s="1">
        <v>1</v>
      </c>
      <c r="P14" s="1">
        <v>1</v>
      </c>
      <c r="R14" s="1">
        <v>1</v>
      </c>
      <c r="T14" s="1">
        <v>2</v>
      </c>
      <c r="U14" s="1">
        <v>0</v>
      </c>
      <c r="V14" s="1">
        <v>0</v>
      </c>
      <c r="X14" s="1">
        <v>0</v>
      </c>
      <c r="Y14" s="1">
        <v>0</v>
      </c>
      <c r="Z14" s="1">
        <v>0</v>
      </c>
      <c r="AA14" s="1">
        <v>0</v>
      </c>
      <c r="AC14" s="1">
        <v>4</v>
      </c>
      <c r="AE14" s="1">
        <f t="shared" si="3"/>
        <v>3</v>
      </c>
      <c r="AG14" s="12">
        <f t="shared" si="4"/>
        <v>1</v>
      </c>
    </row>
    <row r="15" spans="1:33" ht="12.75">
      <c r="A15" s="21">
        <v>41</v>
      </c>
      <c r="B15" s="22" t="s">
        <v>71</v>
      </c>
      <c r="C15" s="1">
        <v>0</v>
      </c>
      <c r="D15" s="1">
        <v>0</v>
      </c>
      <c r="E15" s="7" t="str">
        <f t="shared" si="0"/>
        <v>0</v>
      </c>
      <c r="G15" s="1">
        <v>5</v>
      </c>
      <c r="H15" s="1">
        <v>7</v>
      </c>
      <c r="I15" s="7">
        <f t="shared" si="1"/>
        <v>0.7142857142857143</v>
      </c>
      <c r="K15" s="1">
        <v>2</v>
      </c>
      <c r="L15" s="1">
        <v>2</v>
      </c>
      <c r="M15" s="7">
        <f t="shared" si="2"/>
        <v>1</v>
      </c>
      <c r="O15" s="1">
        <v>0</v>
      </c>
      <c r="P15" s="1">
        <v>4</v>
      </c>
      <c r="R15" s="1">
        <v>4</v>
      </c>
      <c r="T15" s="1">
        <v>0</v>
      </c>
      <c r="U15" s="1">
        <v>0</v>
      </c>
      <c r="V15" s="1">
        <v>1</v>
      </c>
      <c r="X15" s="1">
        <v>1</v>
      </c>
      <c r="Y15" s="1">
        <v>0</v>
      </c>
      <c r="Z15" s="1">
        <v>2</v>
      </c>
      <c r="AA15" s="1">
        <v>0</v>
      </c>
      <c r="AC15" s="1">
        <v>4</v>
      </c>
      <c r="AE15" s="1">
        <f t="shared" si="3"/>
        <v>12</v>
      </c>
      <c r="AG15" s="12">
        <f t="shared" si="4"/>
        <v>13</v>
      </c>
    </row>
    <row r="16" spans="1:33" ht="12.75">
      <c r="A16" s="21">
        <v>45</v>
      </c>
      <c r="B16" s="22" t="s">
        <v>72</v>
      </c>
      <c r="C16" s="1">
        <v>0</v>
      </c>
      <c r="D16" s="1">
        <v>0</v>
      </c>
      <c r="E16" s="7" t="str">
        <f t="shared" si="0"/>
        <v>0</v>
      </c>
      <c r="F16" s="13"/>
      <c r="G16" s="1">
        <v>0</v>
      </c>
      <c r="H16" s="1">
        <v>0</v>
      </c>
      <c r="I16" s="7" t="str">
        <f t="shared" si="1"/>
        <v>0</v>
      </c>
      <c r="K16" s="1">
        <v>0</v>
      </c>
      <c r="L16" s="1">
        <v>0</v>
      </c>
      <c r="M16" s="7" t="str">
        <f t="shared" si="2"/>
        <v>0</v>
      </c>
      <c r="O16" s="1">
        <v>0</v>
      </c>
      <c r="P16" s="1">
        <v>0</v>
      </c>
      <c r="R16" s="1">
        <v>0</v>
      </c>
      <c r="T16" s="1">
        <v>0</v>
      </c>
      <c r="U16" s="1">
        <v>0</v>
      </c>
      <c r="V16" s="1">
        <v>0</v>
      </c>
      <c r="X16" s="1">
        <v>0</v>
      </c>
      <c r="Y16" s="1">
        <v>0</v>
      </c>
      <c r="Z16" s="1">
        <v>0</v>
      </c>
      <c r="AA16" s="1">
        <v>0</v>
      </c>
      <c r="AC16" s="1">
        <v>0</v>
      </c>
      <c r="AE16" s="1">
        <f t="shared" si="3"/>
        <v>0</v>
      </c>
      <c r="AG16" s="12">
        <f t="shared" si="4"/>
        <v>0</v>
      </c>
    </row>
    <row r="17" spans="1:33" ht="12.75">
      <c r="A17" s="21">
        <v>51</v>
      </c>
      <c r="B17" s="22" t="s">
        <v>73</v>
      </c>
      <c r="C17" s="1">
        <v>0</v>
      </c>
      <c r="D17" s="1">
        <v>0</v>
      </c>
      <c r="E17" s="7" t="str">
        <f t="shared" si="0"/>
        <v>0</v>
      </c>
      <c r="G17" s="1">
        <v>0</v>
      </c>
      <c r="H17" s="1">
        <v>0</v>
      </c>
      <c r="I17" s="7" t="str">
        <f t="shared" si="1"/>
        <v>0</v>
      </c>
      <c r="K17" s="1">
        <v>0</v>
      </c>
      <c r="L17" s="1">
        <v>0</v>
      </c>
      <c r="M17" s="7" t="str">
        <f t="shared" si="2"/>
        <v>0</v>
      </c>
      <c r="O17" s="1">
        <v>0</v>
      </c>
      <c r="P17" s="1">
        <v>0</v>
      </c>
      <c r="R17" s="1">
        <v>0</v>
      </c>
      <c r="T17" s="1">
        <v>0</v>
      </c>
      <c r="U17" s="1">
        <v>0</v>
      </c>
      <c r="V17" s="1">
        <v>0</v>
      </c>
      <c r="X17" s="1">
        <v>0</v>
      </c>
      <c r="Y17" s="1">
        <v>0</v>
      </c>
      <c r="Z17" s="1">
        <v>0</v>
      </c>
      <c r="AA17" s="1">
        <v>0</v>
      </c>
      <c r="AC17" s="1">
        <v>0</v>
      </c>
      <c r="AE17" s="1">
        <f t="shared" si="3"/>
        <v>0</v>
      </c>
      <c r="AG17" s="12">
        <f t="shared" si="4"/>
        <v>0</v>
      </c>
    </row>
    <row r="18" spans="1:33" ht="12.75">
      <c r="A18" s="21">
        <v>53</v>
      </c>
      <c r="B18" s="22" t="s">
        <v>74</v>
      </c>
      <c r="C18" s="1">
        <v>0</v>
      </c>
      <c r="D18" s="1">
        <v>0</v>
      </c>
      <c r="E18" s="7" t="str">
        <f t="shared" si="0"/>
        <v>0</v>
      </c>
      <c r="G18" s="1">
        <v>0</v>
      </c>
      <c r="H18" s="1">
        <v>1</v>
      </c>
      <c r="I18" s="7">
        <f t="shared" si="1"/>
        <v>0</v>
      </c>
      <c r="K18" s="1">
        <v>0</v>
      </c>
      <c r="L18" s="1">
        <v>0</v>
      </c>
      <c r="M18" s="7" t="str">
        <f t="shared" si="2"/>
        <v>0</v>
      </c>
      <c r="O18" s="1">
        <v>0</v>
      </c>
      <c r="P18" s="1">
        <v>0</v>
      </c>
      <c r="R18" s="1">
        <v>0</v>
      </c>
      <c r="T18" s="1">
        <v>1</v>
      </c>
      <c r="U18" s="1">
        <v>0</v>
      </c>
      <c r="V18" s="1">
        <v>0</v>
      </c>
      <c r="X18" s="1">
        <v>0</v>
      </c>
      <c r="Y18" s="1">
        <v>0</v>
      </c>
      <c r="Z18" s="1">
        <v>0</v>
      </c>
      <c r="AA18" s="1">
        <v>0</v>
      </c>
      <c r="AC18" s="1">
        <v>1</v>
      </c>
      <c r="AE18" s="1">
        <f t="shared" si="3"/>
        <v>0</v>
      </c>
      <c r="AG18" s="12">
        <f t="shared" si="4"/>
        <v>-2</v>
      </c>
    </row>
    <row r="19" spans="1:33" ht="12.75">
      <c r="A19" s="21">
        <v>55</v>
      </c>
      <c r="B19" s="23" t="s">
        <v>75</v>
      </c>
      <c r="C19" s="1">
        <v>0</v>
      </c>
      <c r="D19" s="1">
        <v>0</v>
      </c>
      <c r="E19" s="7" t="str">
        <f t="shared" si="0"/>
        <v>0</v>
      </c>
      <c r="G19" s="1">
        <v>0</v>
      </c>
      <c r="H19" s="1">
        <v>4</v>
      </c>
      <c r="I19" s="7">
        <f t="shared" si="1"/>
        <v>0</v>
      </c>
      <c r="K19" s="1">
        <v>0</v>
      </c>
      <c r="L19" s="1">
        <v>0</v>
      </c>
      <c r="M19" s="7" t="str">
        <f t="shared" si="2"/>
        <v>0</v>
      </c>
      <c r="O19" s="1">
        <v>1</v>
      </c>
      <c r="P19" s="1">
        <v>1</v>
      </c>
      <c r="R19" s="1">
        <v>1</v>
      </c>
      <c r="T19" s="1">
        <v>0</v>
      </c>
      <c r="U19" s="1">
        <v>0</v>
      </c>
      <c r="V19" s="1">
        <v>0</v>
      </c>
      <c r="X19" s="1">
        <v>0</v>
      </c>
      <c r="Y19" s="1">
        <v>0</v>
      </c>
      <c r="Z19" s="1">
        <v>0</v>
      </c>
      <c r="AA19" s="1">
        <v>0</v>
      </c>
      <c r="AC19" s="1">
        <v>4</v>
      </c>
      <c r="AE19" s="1">
        <f t="shared" si="3"/>
        <v>0</v>
      </c>
      <c r="AG19" s="12">
        <f t="shared" si="4"/>
        <v>-2</v>
      </c>
    </row>
    <row r="20" spans="1:33" ht="12.75">
      <c r="A20" s="1"/>
      <c r="B20" s="1"/>
      <c r="C20" s="1">
        <v>0</v>
      </c>
      <c r="D20" s="1">
        <v>0</v>
      </c>
      <c r="E20" s="7" t="str">
        <f t="shared" si="0"/>
        <v>0</v>
      </c>
      <c r="G20" s="1">
        <v>0</v>
      </c>
      <c r="H20" s="1">
        <v>0</v>
      </c>
      <c r="I20" s="7" t="str">
        <f t="shared" si="1"/>
        <v>0</v>
      </c>
      <c r="K20" s="1">
        <v>0</v>
      </c>
      <c r="L20" s="1">
        <v>0</v>
      </c>
      <c r="M20" s="7" t="str">
        <f t="shared" si="2"/>
        <v>0</v>
      </c>
      <c r="O20" s="1">
        <v>0</v>
      </c>
      <c r="P20" s="1">
        <v>0</v>
      </c>
      <c r="R20" s="1">
        <v>0</v>
      </c>
      <c r="T20" s="1">
        <v>0</v>
      </c>
      <c r="U20" s="1">
        <v>0</v>
      </c>
      <c r="V20" s="1">
        <v>0</v>
      </c>
      <c r="X20" s="1">
        <v>0</v>
      </c>
      <c r="Y20" s="1">
        <v>0</v>
      </c>
      <c r="Z20" s="1">
        <v>0</v>
      </c>
      <c r="AA20" s="1">
        <v>0</v>
      </c>
      <c r="AC20" s="1">
        <v>0</v>
      </c>
      <c r="AE20" s="1">
        <f t="shared" si="3"/>
        <v>0</v>
      </c>
      <c r="AG20" s="12">
        <f t="shared" si="4"/>
        <v>0</v>
      </c>
    </row>
    <row r="21" spans="1:33" ht="12.75">
      <c r="A21" s="1"/>
      <c r="B21" s="1"/>
      <c r="C21" s="1">
        <v>0</v>
      </c>
      <c r="D21" s="1">
        <v>0</v>
      </c>
      <c r="E21" s="7" t="str">
        <f t="shared" si="0"/>
        <v>0</v>
      </c>
      <c r="G21" s="1">
        <v>0</v>
      </c>
      <c r="H21" s="1">
        <v>0</v>
      </c>
      <c r="I21" s="7" t="str">
        <f t="shared" si="1"/>
        <v>0</v>
      </c>
      <c r="K21" s="1">
        <v>0</v>
      </c>
      <c r="L21" s="1">
        <v>0</v>
      </c>
      <c r="M21" s="7" t="str">
        <f t="shared" si="2"/>
        <v>0</v>
      </c>
      <c r="O21" s="1">
        <v>0</v>
      </c>
      <c r="P21" s="1">
        <v>0</v>
      </c>
      <c r="R21" s="1">
        <v>0</v>
      </c>
      <c r="T21" s="1">
        <v>0</v>
      </c>
      <c r="U21" s="1">
        <v>0</v>
      </c>
      <c r="V21" s="1">
        <v>0</v>
      </c>
      <c r="X21" s="1">
        <v>0</v>
      </c>
      <c r="Y21" s="1">
        <v>0</v>
      </c>
      <c r="Z21" s="1">
        <v>0</v>
      </c>
      <c r="AA21" s="1">
        <v>0</v>
      </c>
      <c r="AC21" s="1">
        <v>0</v>
      </c>
      <c r="AE21" s="1">
        <f t="shared" si="3"/>
        <v>0</v>
      </c>
      <c r="AG21" s="12">
        <f t="shared" si="4"/>
        <v>0</v>
      </c>
    </row>
    <row r="22" spans="1:33" ht="12.75">
      <c r="A22" s="1"/>
      <c r="B22" s="1"/>
      <c r="C22" s="1"/>
      <c r="D22" s="1"/>
      <c r="E22" s="7" t="str">
        <f t="shared" si="0"/>
        <v>0</v>
      </c>
      <c r="G22" s="1"/>
      <c r="H22" s="1"/>
      <c r="I22" s="7" t="str">
        <f t="shared" si="1"/>
        <v>0</v>
      </c>
      <c r="K22" s="1"/>
      <c r="L22" s="1"/>
      <c r="M22" s="7" t="str">
        <f t="shared" si="2"/>
        <v>0</v>
      </c>
      <c r="O22" s="1">
        <v>0</v>
      </c>
      <c r="P22" s="1">
        <v>0</v>
      </c>
      <c r="R22" s="1">
        <v>0</v>
      </c>
      <c r="T22" s="1">
        <v>0</v>
      </c>
      <c r="U22" s="1">
        <v>0</v>
      </c>
      <c r="V22" s="1">
        <v>0</v>
      </c>
      <c r="X22" s="1">
        <v>0</v>
      </c>
      <c r="Y22" s="1">
        <v>0</v>
      </c>
      <c r="Z22" s="1">
        <v>0</v>
      </c>
      <c r="AA22" s="1">
        <v>0</v>
      </c>
      <c r="AC22" s="1">
        <v>0</v>
      </c>
      <c r="AE22" s="1">
        <f t="shared" si="3"/>
        <v>0</v>
      </c>
      <c r="AG22" s="12">
        <f t="shared" si="4"/>
        <v>0</v>
      </c>
    </row>
    <row r="23" spans="1:33" ht="12.75">
      <c r="A23" s="1"/>
      <c r="B23" s="1"/>
      <c r="C23" s="1"/>
      <c r="D23" s="1"/>
      <c r="E23" s="7"/>
      <c r="G23" s="1"/>
      <c r="H23" s="1"/>
      <c r="I23" s="7"/>
      <c r="K23" s="1"/>
      <c r="L23" s="1"/>
      <c r="M23" s="7"/>
      <c r="O23" s="1"/>
      <c r="P23" s="1"/>
      <c r="R23" s="1"/>
      <c r="T23" s="1"/>
      <c r="U23" s="1"/>
      <c r="V23" s="1"/>
      <c r="X23" s="1"/>
      <c r="Y23" s="1"/>
      <c r="Z23" s="1"/>
      <c r="AA23" s="1"/>
      <c r="AC23" s="1"/>
      <c r="AE23" s="1"/>
      <c r="AG23" s="12"/>
    </row>
    <row r="24" spans="1:33" ht="12.75">
      <c r="A24" s="1"/>
      <c r="B24" s="1"/>
      <c r="C24" s="1"/>
      <c r="D24" s="1"/>
      <c r="E24" s="7"/>
      <c r="G24" s="1"/>
      <c r="H24" s="1"/>
      <c r="I24" s="7"/>
      <c r="K24" s="1"/>
      <c r="L24" s="1"/>
      <c r="M24" s="7"/>
      <c r="O24" s="1"/>
      <c r="P24" s="1"/>
      <c r="R24" s="1"/>
      <c r="T24" s="1"/>
      <c r="U24" s="1"/>
      <c r="V24" s="1"/>
      <c r="X24" s="1"/>
      <c r="Y24" s="1"/>
      <c r="Z24" s="1"/>
      <c r="AA24" s="1"/>
      <c r="AC24" s="1"/>
      <c r="AE24" s="1"/>
      <c r="AG24" s="12"/>
    </row>
    <row r="25" spans="1:33" ht="12.75">
      <c r="A25" s="1"/>
      <c r="B25" s="1"/>
      <c r="C25" s="1"/>
      <c r="D25" s="1"/>
      <c r="E25" s="7"/>
      <c r="G25" s="1"/>
      <c r="H25" s="1"/>
      <c r="I25" s="7"/>
      <c r="K25" s="1"/>
      <c r="L25" s="1"/>
      <c r="M25" s="7"/>
      <c r="O25" s="1"/>
      <c r="P25" s="1"/>
      <c r="R25" s="1"/>
      <c r="T25" s="1"/>
      <c r="U25" s="1"/>
      <c r="V25" s="1"/>
      <c r="X25" s="1"/>
      <c r="Y25" s="1"/>
      <c r="Z25" s="1"/>
      <c r="AA25" s="1"/>
      <c r="AC25" s="1"/>
      <c r="AE25" s="1"/>
      <c r="AG25" s="12"/>
    </row>
    <row r="26" spans="1:33" ht="12.75">
      <c r="A26" s="28" t="s">
        <v>7</v>
      </c>
      <c r="B26" s="29"/>
      <c r="C26" s="1"/>
      <c r="D26" s="1"/>
      <c r="E26" s="7"/>
      <c r="G26" s="1"/>
      <c r="H26" s="1"/>
      <c r="I26" s="7"/>
      <c r="K26" s="1"/>
      <c r="L26" s="1"/>
      <c r="M26" s="7"/>
      <c r="O26" s="1"/>
      <c r="P26" s="1"/>
      <c r="R26" s="1"/>
      <c r="T26" s="1"/>
      <c r="U26" s="1"/>
      <c r="V26" s="1"/>
      <c r="X26" s="1"/>
      <c r="Y26" s="1"/>
      <c r="Z26" s="1"/>
      <c r="AA26" s="1"/>
      <c r="AC26" s="1"/>
      <c r="AE26" s="1"/>
      <c r="AG26" s="12"/>
    </row>
    <row r="27" spans="1:33" ht="12.75">
      <c r="A27" s="28" t="s">
        <v>43</v>
      </c>
      <c r="B27" s="29"/>
      <c r="C27" s="1">
        <f>SUM(C9:C24)</f>
        <v>4</v>
      </c>
      <c r="D27" s="1">
        <f>SUM(D9:D24)</f>
        <v>18</v>
      </c>
      <c r="E27" s="7">
        <f t="shared" si="0"/>
        <v>0.2222222222222222</v>
      </c>
      <c r="G27" s="1">
        <f>SUM(G9:G24)</f>
        <v>15</v>
      </c>
      <c r="H27" s="1">
        <f>SUM(H9:H24)</f>
        <v>30</v>
      </c>
      <c r="I27" s="7">
        <f t="shared" si="1"/>
        <v>0.5</v>
      </c>
      <c r="K27" s="1">
        <f>SUM(K9:K24)</f>
        <v>6</v>
      </c>
      <c r="L27" s="1">
        <f>SUM(L9:L24)</f>
        <v>6</v>
      </c>
      <c r="M27" s="7">
        <f t="shared" si="2"/>
        <v>1</v>
      </c>
      <c r="O27" s="1">
        <f>SUM(O9:O24)</f>
        <v>7</v>
      </c>
      <c r="P27" s="1">
        <f>SUM(P9:P24)</f>
        <v>24</v>
      </c>
      <c r="R27" s="1">
        <f>SUM(R9:R24)</f>
        <v>16</v>
      </c>
      <c r="T27" s="1">
        <f>SUM(T9:T24)</f>
        <v>9</v>
      </c>
      <c r="U27" s="1">
        <f>SUM(U9:U24)</f>
        <v>2</v>
      </c>
      <c r="V27" s="1">
        <f>SUM(V9:V24)</f>
        <v>4</v>
      </c>
      <c r="X27" s="1">
        <f>SUM(X9:X24)</f>
        <v>8</v>
      </c>
      <c r="Y27" s="1">
        <f>SUM(Y9:Y24)</f>
        <v>7</v>
      </c>
      <c r="Z27" s="1">
        <f>SUM(Z9:Z24)</f>
        <v>4</v>
      </c>
      <c r="AA27" s="1">
        <f>SUM(AA9:AA24)</f>
        <v>0</v>
      </c>
      <c r="AC27" s="1"/>
      <c r="AE27" s="1">
        <f>(C27*3)+(G27*2)+K27</f>
        <v>48</v>
      </c>
      <c r="AG27" s="12">
        <f t="shared" si="4"/>
        <v>53</v>
      </c>
    </row>
    <row r="28" spans="1:33" ht="12.75">
      <c r="A28" s="28" t="str">
        <f>C3</f>
        <v>Madison</v>
      </c>
      <c r="B28" s="29"/>
      <c r="C28" s="1">
        <v>9</v>
      </c>
      <c r="D28" s="1">
        <v>41</v>
      </c>
      <c r="E28" s="7">
        <f t="shared" si="0"/>
        <v>0.21951219512195122</v>
      </c>
      <c r="G28" s="1">
        <v>12</v>
      </c>
      <c r="H28" s="1">
        <v>25</v>
      </c>
      <c r="I28" s="7">
        <f t="shared" si="1"/>
        <v>0.48</v>
      </c>
      <c r="K28" s="1">
        <v>4</v>
      </c>
      <c r="L28" s="1">
        <v>11</v>
      </c>
      <c r="M28" s="7">
        <f t="shared" si="2"/>
        <v>0.36363636363636365</v>
      </c>
      <c r="O28" s="1">
        <v>14</v>
      </c>
      <c r="P28" s="1">
        <v>25</v>
      </c>
      <c r="R28" s="1">
        <v>10</v>
      </c>
      <c r="T28" s="1">
        <v>13</v>
      </c>
      <c r="U28" s="1">
        <v>0</v>
      </c>
      <c r="V28" s="1">
        <v>0</v>
      </c>
      <c r="X28" s="1">
        <v>13</v>
      </c>
      <c r="Y28" s="1">
        <v>13</v>
      </c>
      <c r="Z28" s="1">
        <v>1</v>
      </c>
      <c r="AA28" s="1">
        <v>0</v>
      </c>
      <c r="AC28" s="1"/>
      <c r="AE28" s="1">
        <f>(C28*3)+(G28*2)+K28</f>
        <v>55</v>
      </c>
      <c r="AG28" s="12">
        <f t="shared" si="4"/>
        <v>73</v>
      </c>
    </row>
  </sheetData>
  <sheetProtection/>
  <mergeCells count="19">
    <mergeCell ref="R7:R8"/>
    <mergeCell ref="T7:V7"/>
    <mergeCell ref="X7:AA7"/>
    <mergeCell ref="AB2:AG2"/>
    <mergeCell ref="X4:AA4"/>
    <mergeCell ref="X5:AA5"/>
    <mergeCell ref="AE7:AE8"/>
    <mergeCell ref="AG7:AG8"/>
    <mergeCell ref="AC7:AC8"/>
    <mergeCell ref="H1:V1"/>
    <mergeCell ref="A28:B28"/>
    <mergeCell ref="G7:I7"/>
    <mergeCell ref="K7:M7"/>
    <mergeCell ref="O7:P7"/>
    <mergeCell ref="A7:B7"/>
    <mergeCell ref="C7:E7"/>
    <mergeCell ref="A26:B26"/>
    <mergeCell ref="A27:B27"/>
    <mergeCell ref="C3:G3"/>
  </mergeCells>
  <printOptions/>
  <pageMargins left="0.25" right="0.25" top="1" bottom="0.25" header="0.5" footer="0.5"/>
  <pageSetup fitToHeight="1" fitToWidth="1" orientation="landscape" scale="97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28"/>
  <sheetViews>
    <sheetView workbookViewId="0" topLeftCell="A1">
      <selection activeCell="C4" sqref="C4"/>
    </sheetView>
  </sheetViews>
  <sheetFormatPr defaultColWidth="11.00390625" defaultRowHeight="12.75"/>
  <cols>
    <col min="1" max="1" width="2.75390625" style="0" customWidth="1"/>
    <col min="2" max="2" width="16.75390625" style="0" customWidth="1"/>
    <col min="3" max="4" width="2.75390625" style="0" customWidth="1"/>
    <col min="5" max="5" width="4.625" style="0" customWidth="1"/>
    <col min="6" max="6" width="1.75390625" style="0" customWidth="1"/>
    <col min="7" max="8" width="2.75390625" style="0" customWidth="1"/>
    <col min="9" max="9" width="4.625" style="0" customWidth="1"/>
    <col min="10" max="10" width="1.75390625" style="0" customWidth="1"/>
    <col min="11" max="12" width="2.75390625" style="0" customWidth="1"/>
    <col min="13" max="13" width="4.625" style="0" customWidth="1"/>
    <col min="14" max="14" width="1.75390625" style="0" customWidth="1"/>
    <col min="15" max="16" width="2.75390625" style="0" customWidth="1"/>
    <col min="17" max="17" width="1.12109375" style="0" customWidth="1"/>
    <col min="18" max="18" width="2.75390625" style="0" customWidth="1"/>
    <col min="19" max="19" width="1.25" style="0" customWidth="1"/>
    <col min="20" max="22" width="2.75390625" style="0" customWidth="1"/>
    <col min="23" max="23" width="1.25" style="0" customWidth="1"/>
    <col min="24" max="27" width="2.75390625" style="0" customWidth="1"/>
    <col min="28" max="28" width="2.875" style="0" customWidth="1"/>
    <col min="29" max="32" width="3.00390625" style="0" customWidth="1"/>
    <col min="33" max="33" width="5.75390625" style="0" customWidth="1"/>
  </cols>
  <sheetData>
    <row r="1" spans="8:22" ht="12.75">
      <c r="H1" s="26" t="s">
        <v>64</v>
      </c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</row>
    <row r="2" spans="2:33" ht="12.75">
      <c r="B2" t="s">
        <v>24</v>
      </c>
      <c r="AB2" s="34" t="s">
        <v>29</v>
      </c>
      <c r="AC2" s="43"/>
      <c r="AD2" s="43"/>
      <c r="AE2" s="43"/>
      <c r="AF2" s="43"/>
      <c r="AG2" s="44"/>
    </row>
    <row r="3" spans="2:33" ht="12.75">
      <c r="B3" t="s">
        <v>25</v>
      </c>
      <c r="C3" s="33" t="s">
        <v>49</v>
      </c>
      <c r="D3" s="33"/>
      <c r="E3" s="33"/>
      <c r="F3" s="33"/>
      <c r="G3" s="33"/>
      <c r="I3" t="s">
        <v>77</v>
      </c>
      <c r="K3" t="s">
        <v>30</v>
      </c>
      <c r="L3">
        <v>1</v>
      </c>
      <c r="AB3" s="1">
        <v>1</v>
      </c>
      <c r="AC3" s="1">
        <v>2</v>
      </c>
      <c r="AD3" s="1">
        <v>3</v>
      </c>
      <c r="AE3" s="1">
        <v>4</v>
      </c>
      <c r="AF3" s="1" t="s">
        <v>27</v>
      </c>
      <c r="AG3" s="4" t="s">
        <v>28</v>
      </c>
    </row>
    <row r="4" spans="2:33" ht="12.75">
      <c r="B4" t="s">
        <v>26</v>
      </c>
      <c r="C4">
        <f>IF(AE27&gt;AE28,'Madison '!C4+1,'Madison '!C4+0)</f>
        <v>1</v>
      </c>
      <c r="D4" s="3" t="s">
        <v>30</v>
      </c>
      <c r="E4" s="9">
        <f>IF(AE27&lt;AE28,'Madison '!E4+1,'Madison '!E4+0)</f>
        <v>5</v>
      </c>
      <c r="F4" t="s">
        <v>31</v>
      </c>
      <c r="K4" t="s">
        <v>31</v>
      </c>
      <c r="L4">
        <v>2</v>
      </c>
      <c r="X4" s="35" t="s">
        <v>43</v>
      </c>
      <c r="Y4" s="35"/>
      <c r="Z4" s="35"/>
      <c r="AA4" s="36"/>
      <c r="AB4" s="1">
        <v>8</v>
      </c>
      <c r="AC4" s="1">
        <v>10</v>
      </c>
      <c r="AD4" s="1">
        <v>10</v>
      </c>
      <c r="AE4" s="1">
        <v>14</v>
      </c>
      <c r="AF4" s="1"/>
      <c r="AG4" s="1">
        <f>SUM(AB4:AF4)</f>
        <v>42</v>
      </c>
    </row>
    <row r="5" spans="3:33" ht="12.75">
      <c r="C5" s="6">
        <f>IF(AE27&gt;AE28,1,0)</f>
        <v>0</v>
      </c>
      <c r="E5" s="6">
        <f>IF(AE27&lt;AE28,1,0)</f>
        <v>1</v>
      </c>
      <c r="X5" s="35" t="str">
        <f>C3</f>
        <v>Laurel</v>
      </c>
      <c r="Y5" s="35"/>
      <c r="Z5" s="35"/>
      <c r="AA5" s="36"/>
      <c r="AB5" s="1">
        <v>13</v>
      </c>
      <c r="AC5" s="1">
        <v>18</v>
      </c>
      <c r="AD5" s="1">
        <v>16</v>
      </c>
      <c r="AE5" s="1">
        <v>17</v>
      </c>
      <c r="AF5" s="1"/>
      <c r="AG5" s="1">
        <f>SUM(AB5:AF5)</f>
        <v>64</v>
      </c>
    </row>
    <row r="7" spans="1:33" ht="12.75">
      <c r="A7" s="28" t="s">
        <v>0</v>
      </c>
      <c r="B7" s="29"/>
      <c r="C7" s="28" t="s">
        <v>1</v>
      </c>
      <c r="D7" s="32"/>
      <c r="E7" s="39"/>
      <c r="G7" s="28" t="s">
        <v>8</v>
      </c>
      <c r="H7" s="32"/>
      <c r="I7" s="29"/>
      <c r="K7" s="40" t="s">
        <v>14</v>
      </c>
      <c r="L7" s="41"/>
      <c r="M7" s="42"/>
      <c r="O7" s="28" t="s">
        <v>9</v>
      </c>
      <c r="P7" s="29"/>
      <c r="R7" s="37" t="s">
        <v>12</v>
      </c>
      <c r="T7" s="40" t="s">
        <v>13</v>
      </c>
      <c r="U7" s="41"/>
      <c r="V7" s="42"/>
      <c r="X7" s="28" t="s">
        <v>17</v>
      </c>
      <c r="Y7" s="32"/>
      <c r="Z7" s="32"/>
      <c r="AA7" s="29"/>
      <c r="AC7" s="37" t="s">
        <v>21</v>
      </c>
      <c r="AE7" s="37" t="s">
        <v>22</v>
      </c>
      <c r="AG7" s="37" t="s">
        <v>23</v>
      </c>
    </row>
    <row r="8" spans="1:33" ht="12.75">
      <c r="A8" s="2" t="s">
        <v>6</v>
      </c>
      <c r="B8" s="2" t="s">
        <v>5</v>
      </c>
      <c r="C8" s="2" t="s">
        <v>2</v>
      </c>
      <c r="D8" s="2" t="s">
        <v>3</v>
      </c>
      <c r="E8" s="2" t="s">
        <v>4</v>
      </c>
      <c r="G8" s="2" t="s">
        <v>2</v>
      </c>
      <c r="H8" s="2" t="s">
        <v>3</v>
      </c>
      <c r="I8" s="2" t="s">
        <v>4</v>
      </c>
      <c r="K8" s="2" t="s">
        <v>2</v>
      </c>
      <c r="L8" s="2" t="s">
        <v>3</v>
      </c>
      <c r="M8" s="2" t="s">
        <v>4</v>
      </c>
      <c r="O8" s="2" t="s">
        <v>10</v>
      </c>
      <c r="P8" s="2" t="s">
        <v>11</v>
      </c>
      <c r="R8" s="38"/>
      <c r="T8" s="2" t="s">
        <v>15</v>
      </c>
      <c r="U8" s="2" t="s">
        <v>16</v>
      </c>
      <c r="V8" s="2" t="s">
        <v>12</v>
      </c>
      <c r="X8" s="2" t="s">
        <v>3</v>
      </c>
      <c r="Y8" s="2" t="s">
        <v>18</v>
      </c>
      <c r="Z8" s="2" t="s">
        <v>19</v>
      </c>
      <c r="AA8" s="2" t="s">
        <v>20</v>
      </c>
      <c r="AC8" s="38"/>
      <c r="AE8" s="38"/>
      <c r="AG8" s="38"/>
    </row>
    <row r="9" spans="1:33" ht="12.75">
      <c r="A9" s="1">
        <v>11</v>
      </c>
      <c r="B9" s="20" t="s">
        <v>66</v>
      </c>
      <c r="C9" s="1">
        <v>1</v>
      </c>
      <c r="D9" s="1">
        <v>3</v>
      </c>
      <c r="E9" s="7">
        <f>IF(D9=0,"0",(C9/D9))</f>
        <v>0.3333333333333333</v>
      </c>
      <c r="G9" s="1">
        <v>1</v>
      </c>
      <c r="H9" s="1">
        <v>3</v>
      </c>
      <c r="I9" s="7">
        <f>IF(H9=0,"0",G9/H9)</f>
        <v>0.3333333333333333</v>
      </c>
      <c r="K9" s="1">
        <v>1</v>
      </c>
      <c r="L9" s="1">
        <v>2</v>
      </c>
      <c r="M9" s="7">
        <f>IF(L9=0,"0",K9/L9)</f>
        <v>0.5</v>
      </c>
      <c r="O9" s="1">
        <v>2</v>
      </c>
      <c r="P9" s="1">
        <v>6</v>
      </c>
      <c r="R9" s="1">
        <v>1</v>
      </c>
      <c r="T9" s="1">
        <v>2</v>
      </c>
      <c r="U9" s="1">
        <v>0</v>
      </c>
      <c r="V9" s="1">
        <v>1</v>
      </c>
      <c r="X9" s="1">
        <v>3</v>
      </c>
      <c r="Y9" s="1">
        <v>1</v>
      </c>
      <c r="Z9" s="1">
        <v>0</v>
      </c>
      <c r="AA9" s="1">
        <v>1</v>
      </c>
      <c r="AC9" s="1">
        <v>4</v>
      </c>
      <c r="AE9" s="1">
        <f>(C9*3)+(G9*2)+K9</f>
        <v>6</v>
      </c>
      <c r="AG9" s="12">
        <f>C9-D9+G9-H9+K9-L9+(O9*2)+P9-R9-T9-U9-V9+(X9*2)+Y9+Z9+(AA9*3)+AE9</f>
        <v>17</v>
      </c>
    </row>
    <row r="10" spans="1:33" ht="12.75">
      <c r="A10" s="21">
        <v>15</v>
      </c>
      <c r="B10" s="22" t="s">
        <v>67</v>
      </c>
      <c r="C10" s="1">
        <v>0</v>
      </c>
      <c r="D10" s="1">
        <v>1</v>
      </c>
      <c r="E10" s="7">
        <f aca="true" t="shared" si="0" ref="E10:E28">IF(D10=0,"0",(C10/D10))</f>
        <v>0</v>
      </c>
      <c r="G10" s="1">
        <v>1</v>
      </c>
      <c r="H10" s="1">
        <v>3</v>
      </c>
      <c r="I10" s="7">
        <f aca="true" t="shared" si="1" ref="I10:I28">IF(H10=0,"0",G10/H10)</f>
        <v>0.3333333333333333</v>
      </c>
      <c r="K10" s="1">
        <v>0</v>
      </c>
      <c r="L10" s="1">
        <v>2</v>
      </c>
      <c r="M10" s="7">
        <f aca="true" t="shared" si="2" ref="M10:M28">IF(L10=0,"0",K10/L10)</f>
        <v>0</v>
      </c>
      <c r="O10" s="1">
        <v>0</v>
      </c>
      <c r="P10" s="1">
        <v>4</v>
      </c>
      <c r="R10" s="1">
        <v>2</v>
      </c>
      <c r="T10" s="1">
        <v>5</v>
      </c>
      <c r="U10" s="1">
        <v>2</v>
      </c>
      <c r="V10" s="1">
        <v>0</v>
      </c>
      <c r="X10" s="1">
        <v>4</v>
      </c>
      <c r="Y10" s="1">
        <v>0</v>
      </c>
      <c r="Z10" s="1">
        <v>1</v>
      </c>
      <c r="AA10" s="1">
        <v>0</v>
      </c>
      <c r="AC10" s="1">
        <v>4</v>
      </c>
      <c r="AE10" s="1">
        <f aca="true" t="shared" si="3" ref="AE10:AE22">(C10*3)+(G10*2)+K10</f>
        <v>2</v>
      </c>
      <c r="AG10" s="12">
        <f aca="true" t="shared" si="4" ref="AG10:AG28">C10-D10+G10-H10+K10-L10+(O10*2)+P10-R10-T10-U10-V10+(X10*2)+Y10+Z10+(AA10*3)+AE10</f>
        <v>1</v>
      </c>
    </row>
    <row r="11" spans="1:33" ht="12.75">
      <c r="A11" s="21">
        <v>21</v>
      </c>
      <c r="B11" s="22" t="s">
        <v>68</v>
      </c>
      <c r="C11" s="1">
        <v>0</v>
      </c>
      <c r="D11" s="1">
        <v>0</v>
      </c>
      <c r="E11" s="7" t="str">
        <f t="shared" si="0"/>
        <v>0</v>
      </c>
      <c r="G11" s="1">
        <v>1</v>
      </c>
      <c r="H11" s="1">
        <v>4</v>
      </c>
      <c r="I11" s="7">
        <f t="shared" si="1"/>
        <v>0.25</v>
      </c>
      <c r="K11" s="1">
        <v>1</v>
      </c>
      <c r="L11" s="1">
        <v>2</v>
      </c>
      <c r="M11" s="7">
        <f t="shared" si="2"/>
        <v>0.5</v>
      </c>
      <c r="O11" s="1">
        <v>1</v>
      </c>
      <c r="P11" s="1">
        <v>1</v>
      </c>
      <c r="R11" s="1">
        <v>0</v>
      </c>
      <c r="T11" s="1">
        <v>2</v>
      </c>
      <c r="U11" s="1">
        <v>0</v>
      </c>
      <c r="V11" s="1">
        <v>0</v>
      </c>
      <c r="X11" s="1">
        <v>0</v>
      </c>
      <c r="Y11" s="1">
        <v>1</v>
      </c>
      <c r="Z11" s="1">
        <v>0</v>
      </c>
      <c r="AA11" s="1">
        <v>0</v>
      </c>
      <c r="AC11" s="1">
        <v>3</v>
      </c>
      <c r="AE11" s="1">
        <f t="shared" si="3"/>
        <v>3</v>
      </c>
      <c r="AG11" s="12">
        <f t="shared" si="4"/>
        <v>1</v>
      </c>
    </row>
    <row r="12" spans="1:33" ht="12.75">
      <c r="A12" s="21">
        <v>23</v>
      </c>
      <c r="B12" s="22" t="s">
        <v>69</v>
      </c>
      <c r="C12" s="1">
        <v>0</v>
      </c>
      <c r="D12" s="1">
        <v>1</v>
      </c>
      <c r="E12" s="7">
        <f t="shared" si="0"/>
        <v>0</v>
      </c>
      <c r="G12" s="1">
        <v>2</v>
      </c>
      <c r="H12" s="1">
        <v>7</v>
      </c>
      <c r="I12" s="7">
        <f t="shared" si="1"/>
        <v>0.2857142857142857</v>
      </c>
      <c r="K12" s="1">
        <v>2</v>
      </c>
      <c r="L12" s="1">
        <v>4</v>
      </c>
      <c r="M12" s="7">
        <f t="shared" si="2"/>
        <v>0.5</v>
      </c>
      <c r="O12" s="1">
        <v>2</v>
      </c>
      <c r="P12" s="1">
        <v>4</v>
      </c>
      <c r="R12" s="1">
        <v>3</v>
      </c>
      <c r="T12" s="1">
        <v>0</v>
      </c>
      <c r="U12" s="1">
        <v>1</v>
      </c>
      <c r="V12" s="1">
        <v>2</v>
      </c>
      <c r="X12" s="1">
        <v>2</v>
      </c>
      <c r="Y12" s="1">
        <v>2</v>
      </c>
      <c r="Z12" s="1">
        <v>1</v>
      </c>
      <c r="AA12" s="1">
        <v>0</v>
      </c>
      <c r="AC12" s="1">
        <v>4</v>
      </c>
      <c r="AE12" s="1">
        <f t="shared" si="3"/>
        <v>6</v>
      </c>
      <c r="AG12" s="12">
        <f t="shared" si="4"/>
        <v>7</v>
      </c>
    </row>
    <row r="13" spans="1:33" ht="12.75">
      <c r="A13" s="21">
        <v>25</v>
      </c>
      <c r="B13" s="22" t="s">
        <v>70</v>
      </c>
      <c r="C13" s="1">
        <v>0</v>
      </c>
      <c r="D13" s="1">
        <v>0</v>
      </c>
      <c r="E13" s="7" t="str">
        <f t="shared" si="0"/>
        <v>0</v>
      </c>
      <c r="G13" s="1">
        <v>0</v>
      </c>
      <c r="H13" s="1">
        <v>1</v>
      </c>
      <c r="I13" s="7">
        <f t="shared" si="1"/>
        <v>0</v>
      </c>
      <c r="K13" s="1">
        <v>2</v>
      </c>
      <c r="L13" s="1">
        <v>2</v>
      </c>
      <c r="M13" s="7">
        <f t="shared" si="2"/>
        <v>1</v>
      </c>
      <c r="O13" s="1">
        <v>0</v>
      </c>
      <c r="P13" s="1">
        <v>1</v>
      </c>
      <c r="R13" s="1">
        <v>0</v>
      </c>
      <c r="T13" s="1">
        <v>0</v>
      </c>
      <c r="U13" s="1">
        <v>0</v>
      </c>
      <c r="V13" s="1">
        <v>1</v>
      </c>
      <c r="X13" s="1">
        <v>0</v>
      </c>
      <c r="Y13" s="1">
        <v>0</v>
      </c>
      <c r="Z13" s="1">
        <v>0</v>
      </c>
      <c r="AA13" s="1">
        <v>0</v>
      </c>
      <c r="AC13" s="1">
        <v>3</v>
      </c>
      <c r="AE13" s="1">
        <f t="shared" si="3"/>
        <v>2</v>
      </c>
      <c r="AG13" s="12">
        <f t="shared" si="4"/>
        <v>1</v>
      </c>
    </row>
    <row r="14" spans="1:33" ht="12.75">
      <c r="A14" s="21">
        <v>31</v>
      </c>
      <c r="B14" s="22" t="s">
        <v>76</v>
      </c>
      <c r="C14" s="1">
        <v>0</v>
      </c>
      <c r="D14" s="1">
        <v>0</v>
      </c>
      <c r="E14" s="7" t="str">
        <f t="shared" si="0"/>
        <v>0</v>
      </c>
      <c r="G14" s="1">
        <v>0</v>
      </c>
      <c r="H14" s="1">
        <v>2</v>
      </c>
      <c r="I14" s="7">
        <f t="shared" si="1"/>
        <v>0</v>
      </c>
      <c r="K14" s="1">
        <v>0</v>
      </c>
      <c r="L14" s="1">
        <v>0</v>
      </c>
      <c r="M14" s="7" t="str">
        <f t="shared" si="2"/>
        <v>0</v>
      </c>
      <c r="O14" s="1">
        <v>1</v>
      </c>
      <c r="P14" s="1">
        <v>0</v>
      </c>
      <c r="R14" s="1">
        <v>1</v>
      </c>
      <c r="T14" s="1">
        <v>0</v>
      </c>
      <c r="U14" s="1">
        <v>0</v>
      </c>
      <c r="V14" s="1">
        <v>0</v>
      </c>
      <c r="X14" s="1">
        <v>0</v>
      </c>
      <c r="Y14" s="1">
        <v>0</v>
      </c>
      <c r="Z14" s="1">
        <v>0</v>
      </c>
      <c r="AA14" s="1">
        <v>0</v>
      </c>
      <c r="AC14" s="1">
        <v>3</v>
      </c>
      <c r="AE14" s="1">
        <f t="shared" si="3"/>
        <v>0</v>
      </c>
      <c r="AG14" s="12">
        <f t="shared" si="4"/>
        <v>-1</v>
      </c>
    </row>
    <row r="15" spans="1:33" ht="12.75">
      <c r="A15" s="21">
        <v>41</v>
      </c>
      <c r="B15" s="22" t="s">
        <v>71</v>
      </c>
      <c r="C15" s="1">
        <v>0</v>
      </c>
      <c r="D15" s="1">
        <v>0</v>
      </c>
      <c r="E15" s="7" t="str">
        <f t="shared" si="0"/>
        <v>0</v>
      </c>
      <c r="G15" s="1">
        <v>9</v>
      </c>
      <c r="H15" s="1">
        <v>12</v>
      </c>
      <c r="I15" s="7">
        <f t="shared" si="1"/>
        <v>0.75</v>
      </c>
      <c r="K15" s="1">
        <v>3</v>
      </c>
      <c r="L15" s="1">
        <v>4</v>
      </c>
      <c r="M15" s="7">
        <f t="shared" si="2"/>
        <v>0.75</v>
      </c>
      <c r="O15" s="1">
        <v>2</v>
      </c>
      <c r="P15" s="1">
        <v>6</v>
      </c>
      <c r="R15" s="1">
        <v>2</v>
      </c>
      <c r="T15" s="1">
        <v>0</v>
      </c>
      <c r="U15" s="1">
        <v>0</v>
      </c>
      <c r="V15" s="1">
        <v>2</v>
      </c>
      <c r="X15" s="1">
        <v>1</v>
      </c>
      <c r="Y15" s="1">
        <v>1</v>
      </c>
      <c r="Z15" s="1">
        <v>3</v>
      </c>
      <c r="AA15" s="1">
        <v>0</v>
      </c>
      <c r="AC15" s="1">
        <v>4</v>
      </c>
      <c r="AE15" s="1">
        <f t="shared" si="3"/>
        <v>21</v>
      </c>
      <c r="AG15" s="12">
        <f t="shared" si="4"/>
        <v>29</v>
      </c>
    </row>
    <row r="16" spans="1:33" ht="12.75">
      <c r="A16" s="21">
        <v>45</v>
      </c>
      <c r="B16" s="22" t="s">
        <v>72</v>
      </c>
      <c r="C16" s="1">
        <v>0</v>
      </c>
      <c r="D16" s="1">
        <v>0</v>
      </c>
      <c r="E16" s="7" t="str">
        <f t="shared" si="0"/>
        <v>0</v>
      </c>
      <c r="G16" s="1">
        <v>0</v>
      </c>
      <c r="H16" s="1">
        <v>0</v>
      </c>
      <c r="I16" s="7" t="str">
        <f t="shared" si="1"/>
        <v>0</v>
      </c>
      <c r="K16" s="1">
        <v>0</v>
      </c>
      <c r="L16" s="1">
        <v>0</v>
      </c>
      <c r="M16" s="7" t="str">
        <f t="shared" si="2"/>
        <v>0</v>
      </c>
      <c r="O16" s="1">
        <v>0</v>
      </c>
      <c r="P16" s="1">
        <v>1</v>
      </c>
      <c r="R16" s="1">
        <v>0</v>
      </c>
      <c r="T16" s="1">
        <v>0</v>
      </c>
      <c r="U16" s="1">
        <v>0</v>
      </c>
      <c r="V16" s="1">
        <v>0</v>
      </c>
      <c r="X16" s="1">
        <v>0</v>
      </c>
      <c r="Y16" s="1">
        <v>0</v>
      </c>
      <c r="Z16" s="1">
        <v>0</v>
      </c>
      <c r="AA16" s="1">
        <v>0</v>
      </c>
      <c r="AC16" s="1">
        <v>1</v>
      </c>
      <c r="AE16" s="1">
        <f t="shared" si="3"/>
        <v>0</v>
      </c>
      <c r="AG16" s="12">
        <f t="shared" si="4"/>
        <v>1</v>
      </c>
    </row>
    <row r="17" spans="1:33" ht="12.75">
      <c r="A17" s="21">
        <v>51</v>
      </c>
      <c r="B17" s="22" t="s">
        <v>73</v>
      </c>
      <c r="C17" s="1">
        <v>0</v>
      </c>
      <c r="D17" s="1">
        <v>0</v>
      </c>
      <c r="E17" s="7" t="str">
        <f t="shared" si="0"/>
        <v>0</v>
      </c>
      <c r="G17" s="1">
        <v>0</v>
      </c>
      <c r="H17" s="1">
        <v>0</v>
      </c>
      <c r="I17" s="7" t="str">
        <f t="shared" si="1"/>
        <v>0</v>
      </c>
      <c r="K17" s="1">
        <v>0</v>
      </c>
      <c r="L17" s="1">
        <v>0</v>
      </c>
      <c r="M17" s="7" t="str">
        <f t="shared" si="2"/>
        <v>0</v>
      </c>
      <c r="O17" s="1">
        <v>0</v>
      </c>
      <c r="P17" s="1">
        <v>1</v>
      </c>
      <c r="R17" s="1">
        <v>0</v>
      </c>
      <c r="T17" s="1">
        <v>0</v>
      </c>
      <c r="U17" s="1">
        <v>0</v>
      </c>
      <c r="V17" s="1">
        <v>0</v>
      </c>
      <c r="X17" s="1">
        <v>0</v>
      </c>
      <c r="Y17" s="1">
        <v>0</v>
      </c>
      <c r="Z17" s="1">
        <v>0</v>
      </c>
      <c r="AA17" s="1">
        <v>0</v>
      </c>
      <c r="AC17" s="1">
        <v>1</v>
      </c>
      <c r="AE17" s="1">
        <f t="shared" si="3"/>
        <v>0</v>
      </c>
      <c r="AG17" s="12">
        <f t="shared" si="4"/>
        <v>1</v>
      </c>
    </row>
    <row r="18" spans="1:33" ht="12.75">
      <c r="A18" s="21">
        <v>53</v>
      </c>
      <c r="B18" s="22" t="s">
        <v>74</v>
      </c>
      <c r="C18" s="1">
        <v>0</v>
      </c>
      <c r="D18" s="1">
        <v>0</v>
      </c>
      <c r="E18" s="7" t="str">
        <f t="shared" si="0"/>
        <v>0</v>
      </c>
      <c r="G18" s="1">
        <v>1</v>
      </c>
      <c r="H18" s="1">
        <v>2</v>
      </c>
      <c r="I18" s="7">
        <f t="shared" si="1"/>
        <v>0.5</v>
      </c>
      <c r="K18" s="1">
        <v>0</v>
      </c>
      <c r="L18" s="1">
        <v>0</v>
      </c>
      <c r="M18" s="7" t="str">
        <f t="shared" si="2"/>
        <v>0</v>
      </c>
      <c r="O18" s="1">
        <v>0</v>
      </c>
      <c r="P18" s="1">
        <v>2</v>
      </c>
      <c r="R18" s="1">
        <v>4</v>
      </c>
      <c r="T18" s="1">
        <v>1</v>
      </c>
      <c r="U18" s="1">
        <v>0</v>
      </c>
      <c r="V18" s="1">
        <v>0</v>
      </c>
      <c r="X18" s="1">
        <v>0</v>
      </c>
      <c r="Y18" s="1">
        <v>0</v>
      </c>
      <c r="Z18" s="1">
        <v>0</v>
      </c>
      <c r="AA18" s="1">
        <v>0</v>
      </c>
      <c r="AC18" s="1">
        <v>4</v>
      </c>
      <c r="AE18" s="1">
        <f t="shared" si="3"/>
        <v>2</v>
      </c>
      <c r="AG18" s="12">
        <f t="shared" si="4"/>
        <v>-2</v>
      </c>
    </row>
    <row r="19" spans="1:33" ht="12.75">
      <c r="A19" s="21">
        <v>55</v>
      </c>
      <c r="B19" s="23" t="s">
        <v>75</v>
      </c>
      <c r="C19" s="1">
        <v>0</v>
      </c>
      <c r="D19" s="1">
        <v>0</v>
      </c>
      <c r="E19" s="7" t="str">
        <f t="shared" si="0"/>
        <v>0</v>
      </c>
      <c r="G19" s="1">
        <v>0</v>
      </c>
      <c r="H19" s="1">
        <v>1</v>
      </c>
      <c r="I19" s="7">
        <f t="shared" si="1"/>
        <v>0</v>
      </c>
      <c r="K19" s="1">
        <v>0</v>
      </c>
      <c r="L19" s="1">
        <v>0</v>
      </c>
      <c r="M19" s="7" t="str">
        <f t="shared" si="2"/>
        <v>0</v>
      </c>
      <c r="O19" s="1">
        <v>0</v>
      </c>
      <c r="P19" s="1">
        <v>0</v>
      </c>
      <c r="R19" s="1">
        <v>1</v>
      </c>
      <c r="T19" s="1">
        <v>1</v>
      </c>
      <c r="U19" s="1">
        <v>0</v>
      </c>
      <c r="V19" s="1">
        <v>1</v>
      </c>
      <c r="X19" s="1">
        <v>0</v>
      </c>
      <c r="Y19" s="1">
        <v>0</v>
      </c>
      <c r="Z19" s="1">
        <v>0</v>
      </c>
      <c r="AA19" s="1">
        <v>0</v>
      </c>
      <c r="AC19" s="1">
        <v>3</v>
      </c>
      <c r="AE19" s="1">
        <f t="shared" si="3"/>
        <v>0</v>
      </c>
      <c r="AG19" s="12">
        <f t="shared" si="4"/>
        <v>-4</v>
      </c>
    </row>
    <row r="20" spans="1:33" ht="12.75">
      <c r="A20" s="1"/>
      <c r="B20" s="1"/>
      <c r="C20" s="1">
        <v>0</v>
      </c>
      <c r="D20" s="1">
        <v>0</v>
      </c>
      <c r="E20" s="7" t="str">
        <f t="shared" si="0"/>
        <v>0</v>
      </c>
      <c r="G20" s="1">
        <v>0</v>
      </c>
      <c r="H20" s="1">
        <v>0</v>
      </c>
      <c r="I20" s="7" t="str">
        <f t="shared" si="1"/>
        <v>0</v>
      </c>
      <c r="K20" s="1">
        <v>0</v>
      </c>
      <c r="L20" s="1">
        <v>0</v>
      </c>
      <c r="M20" s="7" t="str">
        <f t="shared" si="2"/>
        <v>0</v>
      </c>
      <c r="O20" s="1">
        <v>0</v>
      </c>
      <c r="P20" s="1">
        <v>0</v>
      </c>
      <c r="R20" s="1">
        <v>0</v>
      </c>
      <c r="T20" s="1">
        <v>0</v>
      </c>
      <c r="U20" s="1">
        <v>0</v>
      </c>
      <c r="V20" s="1">
        <v>0</v>
      </c>
      <c r="X20" s="1">
        <v>0</v>
      </c>
      <c r="Y20" s="1">
        <v>0</v>
      </c>
      <c r="Z20" s="1">
        <v>0</v>
      </c>
      <c r="AA20" s="1">
        <v>0</v>
      </c>
      <c r="AC20" s="1">
        <v>0</v>
      </c>
      <c r="AE20" s="1">
        <f t="shared" si="3"/>
        <v>0</v>
      </c>
      <c r="AG20" s="12">
        <f t="shared" si="4"/>
        <v>0</v>
      </c>
    </row>
    <row r="21" spans="1:33" ht="12.75">
      <c r="A21" s="1"/>
      <c r="B21" s="1"/>
      <c r="C21" s="1">
        <v>0</v>
      </c>
      <c r="D21" s="1">
        <v>0</v>
      </c>
      <c r="E21" s="7" t="str">
        <f t="shared" si="0"/>
        <v>0</v>
      </c>
      <c r="G21" s="1">
        <v>0</v>
      </c>
      <c r="H21" s="1">
        <v>0</v>
      </c>
      <c r="I21" s="7" t="str">
        <f t="shared" si="1"/>
        <v>0</v>
      </c>
      <c r="K21" s="1">
        <v>0</v>
      </c>
      <c r="L21" s="1">
        <v>0</v>
      </c>
      <c r="M21" s="7" t="str">
        <f t="shared" si="2"/>
        <v>0</v>
      </c>
      <c r="O21" s="1">
        <v>0</v>
      </c>
      <c r="P21" s="1">
        <v>0</v>
      </c>
      <c r="R21" s="1">
        <v>0</v>
      </c>
      <c r="T21" s="1">
        <v>0</v>
      </c>
      <c r="U21" s="1">
        <v>0</v>
      </c>
      <c r="V21" s="1">
        <v>0</v>
      </c>
      <c r="X21" s="1">
        <v>0</v>
      </c>
      <c r="Y21" s="1">
        <v>0</v>
      </c>
      <c r="Z21" s="1">
        <v>0</v>
      </c>
      <c r="AA21" s="1">
        <v>0</v>
      </c>
      <c r="AC21" s="1">
        <v>0</v>
      </c>
      <c r="AE21" s="1">
        <f t="shared" si="3"/>
        <v>0</v>
      </c>
      <c r="AG21" s="12">
        <f t="shared" si="4"/>
        <v>0</v>
      </c>
    </row>
    <row r="22" spans="1:33" ht="12.75">
      <c r="A22" s="1"/>
      <c r="B22" s="1"/>
      <c r="C22" s="1"/>
      <c r="D22" s="1"/>
      <c r="E22" s="7" t="str">
        <f t="shared" si="0"/>
        <v>0</v>
      </c>
      <c r="G22" s="1"/>
      <c r="H22" s="1"/>
      <c r="I22" s="7" t="str">
        <f t="shared" si="1"/>
        <v>0</v>
      </c>
      <c r="K22" s="1"/>
      <c r="L22" s="1"/>
      <c r="M22" s="7" t="str">
        <f t="shared" si="2"/>
        <v>0</v>
      </c>
      <c r="O22" s="1"/>
      <c r="P22" s="1"/>
      <c r="R22" s="1"/>
      <c r="T22" s="1"/>
      <c r="U22" s="1"/>
      <c r="V22" s="1"/>
      <c r="X22" s="1"/>
      <c r="Y22" s="1"/>
      <c r="Z22" s="1"/>
      <c r="AA22" s="1"/>
      <c r="AC22" s="1"/>
      <c r="AE22" s="1">
        <f t="shared" si="3"/>
        <v>0</v>
      </c>
      <c r="AG22" s="12">
        <f t="shared" si="4"/>
        <v>0</v>
      </c>
    </row>
    <row r="23" spans="1:33" ht="12.75">
      <c r="A23" s="1"/>
      <c r="B23" s="1"/>
      <c r="C23" s="1"/>
      <c r="D23" s="1"/>
      <c r="E23" s="7"/>
      <c r="G23" s="1"/>
      <c r="H23" s="1"/>
      <c r="I23" s="7"/>
      <c r="K23" s="1"/>
      <c r="L23" s="1"/>
      <c r="M23" s="7"/>
      <c r="O23" s="1"/>
      <c r="P23" s="1"/>
      <c r="R23" s="1"/>
      <c r="T23" s="1"/>
      <c r="U23" s="1"/>
      <c r="V23" s="1"/>
      <c r="X23" s="1"/>
      <c r="Y23" s="1"/>
      <c r="Z23" s="1"/>
      <c r="AA23" s="1"/>
      <c r="AC23" s="1"/>
      <c r="AE23" s="1"/>
      <c r="AG23" s="12"/>
    </row>
    <row r="24" spans="1:33" ht="12.75">
      <c r="A24" s="1"/>
      <c r="B24" s="1"/>
      <c r="C24" s="1"/>
      <c r="D24" s="1"/>
      <c r="E24" s="7"/>
      <c r="G24" s="1"/>
      <c r="H24" s="1"/>
      <c r="I24" s="7"/>
      <c r="K24" s="1"/>
      <c r="L24" s="1"/>
      <c r="M24" s="7"/>
      <c r="O24" s="1"/>
      <c r="P24" s="1"/>
      <c r="R24" s="1"/>
      <c r="T24" s="1"/>
      <c r="U24" s="1"/>
      <c r="V24" s="1"/>
      <c r="X24" s="1"/>
      <c r="Y24" s="1"/>
      <c r="Z24" s="1"/>
      <c r="AA24" s="1"/>
      <c r="AC24" s="1"/>
      <c r="AE24" s="1"/>
      <c r="AG24" s="12"/>
    </row>
    <row r="25" spans="1:33" ht="12.75">
      <c r="A25" s="1"/>
      <c r="B25" s="1"/>
      <c r="C25" s="1"/>
      <c r="D25" s="1"/>
      <c r="E25" s="7"/>
      <c r="G25" s="1"/>
      <c r="H25" s="1"/>
      <c r="I25" s="7"/>
      <c r="K25" s="1"/>
      <c r="L25" s="1"/>
      <c r="M25" s="7"/>
      <c r="O25" s="1"/>
      <c r="P25" s="1"/>
      <c r="R25" s="1"/>
      <c r="T25" s="1"/>
      <c r="U25" s="1"/>
      <c r="V25" s="1"/>
      <c r="X25" s="1"/>
      <c r="Y25" s="1"/>
      <c r="Z25" s="1"/>
      <c r="AA25" s="1"/>
      <c r="AC25" s="1"/>
      <c r="AE25" s="1"/>
      <c r="AG25" s="12"/>
    </row>
    <row r="26" spans="1:33" ht="12.75">
      <c r="A26" s="28" t="s">
        <v>7</v>
      </c>
      <c r="B26" s="29"/>
      <c r="C26" s="1"/>
      <c r="D26" s="1"/>
      <c r="E26" s="7"/>
      <c r="G26" s="1"/>
      <c r="H26" s="1"/>
      <c r="I26" s="7"/>
      <c r="K26" s="1"/>
      <c r="L26" s="1"/>
      <c r="M26" s="7"/>
      <c r="O26" s="1"/>
      <c r="P26" s="1"/>
      <c r="R26" s="1"/>
      <c r="T26" s="1"/>
      <c r="U26" s="1"/>
      <c r="V26" s="1"/>
      <c r="X26" s="1"/>
      <c r="Y26" s="1"/>
      <c r="Z26" s="1"/>
      <c r="AA26" s="1"/>
      <c r="AC26" s="1"/>
      <c r="AE26" s="1"/>
      <c r="AG26" s="12"/>
    </row>
    <row r="27" spans="1:33" ht="12.75">
      <c r="A27" s="28" t="s">
        <v>50</v>
      </c>
      <c r="B27" s="29"/>
      <c r="C27" s="1">
        <f>SUM(C9:C24)</f>
        <v>1</v>
      </c>
      <c r="D27" s="1">
        <f>SUM(D9:D24)</f>
        <v>5</v>
      </c>
      <c r="E27" s="7">
        <f t="shared" si="0"/>
        <v>0.2</v>
      </c>
      <c r="G27" s="1">
        <f>SUM(G9:G24)</f>
        <v>15</v>
      </c>
      <c r="H27" s="1">
        <f>SUM(H9:H24)</f>
        <v>35</v>
      </c>
      <c r="I27" s="7">
        <f t="shared" si="1"/>
        <v>0.42857142857142855</v>
      </c>
      <c r="K27" s="1">
        <f>SUM(K9:K24)</f>
        <v>9</v>
      </c>
      <c r="L27" s="1">
        <f>SUM(L9:L24)</f>
        <v>16</v>
      </c>
      <c r="M27" s="7">
        <f t="shared" si="2"/>
        <v>0.5625</v>
      </c>
      <c r="O27" s="1">
        <f>SUM(O9:O24)</f>
        <v>8</v>
      </c>
      <c r="P27" s="1">
        <f>SUM(P9:P24)</f>
        <v>26</v>
      </c>
      <c r="R27" s="1">
        <f>SUM(R9:R24)</f>
        <v>14</v>
      </c>
      <c r="T27" s="1">
        <f>SUM(T9:T24)</f>
        <v>11</v>
      </c>
      <c r="U27" s="1">
        <f>SUM(U9:U24)</f>
        <v>3</v>
      </c>
      <c r="V27" s="1">
        <f>SUM(V9:V24)</f>
        <v>7</v>
      </c>
      <c r="X27" s="1">
        <f>SUM(X9:X24)</f>
        <v>10</v>
      </c>
      <c r="Y27" s="1">
        <f>SUM(Y9:Y24)</f>
        <v>5</v>
      </c>
      <c r="Z27" s="1">
        <f>SUM(Z9:Z24)</f>
        <v>5</v>
      </c>
      <c r="AA27" s="1">
        <f>SUM(AA9:AA24)</f>
        <v>1</v>
      </c>
      <c r="AC27" s="1"/>
      <c r="AE27" s="1">
        <f>(C27*3)+(G27*2)+K27</f>
        <v>42</v>
      </c>
      <c r="AG27" s="12">
        <f t="shared" si="4"/>
        <v>51</v>
      </c>
    </row>
    <row r="28" spans="1:33" ht="12.75">
      <c r="A28" s="28" t="str">
        <f>C3</f>
        <v>Laurel</v>
      </c>
      <c r="B28" s="29"/>
      <c r="C28" s="1">
        <v>4</v>
      </c>
      <c r="D28" s="1">
        <v>11</v>
      </c>
      <c r="E28" s="7">
        <f t="shared" si="0"/>
        <v>0.36363636363636365</v>
      </c>
      <c r="G28" s="1">
        <v>22</v>
      </c>
      <c r="H28" s="1">
        <v>54</v>
      </c>
      <c r="I28" s="7">
        <f t="shared" si="1"/>
        <v>0.4074074074074074</v>
      </c>
      <c r="K28" s="1">
        <v>8</v>
      </c>
      <c r="L28" s="1">
        <v>12</v>
      </c>
      <c r="M28" s="7">
        <f t="shared" si="2"/>
        <v>0.6666666666666666</v>
      </c>
      <c r="O28" s="1">
        <v>12</v>
      </c>
      <c r="P28" s="1">
        <v>23</v>
      </c>
      <c r="R28" s="1">
        <v>16</v>
      </c>
      <c r="T28" s="1">
        <v>10</v>
      </c>
      <c r="U28" s="1">
        <v>0</v>
      </c>
      <c r="V28" s="1">
        <v>0</v>
      </c>
      <c r="X28" s="1">
        <v>15</v>
      </c>
      <c r="Y28" s="1">
        <v>18</v>
      </c>
      <c r="Z28" s="1">
        <v>6</v>
      </c>
      <c r="AA28" s="1">
        <v>0</v>
      </c>
      <c r="AC28" s="1"/>
      <c r="AE28" s="1">
        <f>(C28*3)+(G28*2)+K28</f>
        <v>64</v>
      </c>
      <c r="AG28" s="12">
        <f t="shared" si="4"/>
        <v>96</v>
      </c>
    </row>
  </sheetData>
  <sheetProtection/>
  <mergeCells count="19">
    <mergeCell ref="H1:V1"/>
    <mergeCell ref="AB2:AG2"/>
    <mergeCell ref="C3:G3"/>
    <mergeCell ref="X4:AA4"/>
    <mergeCell ref="A27:B27"/>
    <mergeCell ref="A28:B28"/>
    <mergeCell ref="AC7:AC8"/>
    <mergeCell ref="AE7:AE8"/>
    <mergeCell ref="X7:AA7"/>
    <mergeCell ref="R7:R8"/>
    <mergeCell ref="AG7:AG8"/>
    <mergeCell ref="A26:B26"/>
    <mergeCell ref="X5:AA5"/>
    <mergeCell ref="A7:B7"/>
    <mergeCell ref="C7:E7"/>
    <mergeCell ref="G7:I7"/>
    <mergeCell ref="T7:V7"/>
    <mergeCell ref="K7:M7"/>
    <mergeCell ref="O7:P7"/>
  </mergeCells>
  <printOptions/>
  <pageMargins left="0.25" right="0.25" top="1" bottom="1" header="0.5" footer="0.5"/>
  <pageSetup orientation="landscape" scale="99"/>
  <colBreaks count="1" manualBreakCount="1">
    <brk id="3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G28"/>
  <sheetViews>
    <sheetView workbookViewId="0" topLeftCell="A1">
      <selection activeCell="Y11" sqref="Y11"/>
    </sheetView>
  </sheetViews>
  <sheetFormatPr defaultColWidth="11.00390625" defaultRowHeight="12.75"/>
  <cols>
    <col min="1" max="1" width="2.75390625" style="0" customWidth="1"/>
    <col min="2" max="2" width="16.75390625" style="0" customWidth="1"/>
    <col min="3" max="4" width="2.75390625" style="0" customWidth="1"/>
    <col min="5" max="5" width="4.625" style="0" customWidth="1"/>
    <col min="6" max="6" width="1.75390625" style="0" customWidth="1"/>
    <col min="7" max="8" width="2.75390625" style="0" customWidth="1"/>
    <col min="9" max="9" width="4.625" style="0" customWidth="1"/>
    <col min="10" max="10" width="1.75390625" style="0" customWidth="1"/>
    <col min="11" max="12" width="2.75390625" style="0" customWidth="1"/>
    <col min="13" max="13" width="4.625" style="0" customWidth="1"/>
    <col min="14" max="14" width="1.75390625" style="0" customWidth="1"/>
    <col min="15" max="16" width="2.75390625" style="0" customWidth="1"/>
    <col min="17" max="17" width="1.75390625" style="0" customWidth="1"/>
    <col min="18" max="18" width="2.75390625" style="0" customWidth="1"/>
    <col min="19" max="19" width="0.6171875" style="0" customWidth="1"/>
    <col min="20" max="22" width="2.75390625" style="0" customWidth="1"/>
    <col min="23" max="23" width="0.37109375" style="0" customWidth="1"/>
    <col min="24" max="27" width="2.75390625" style="0" customWidth="1"/>
    <col min="28" max="32" width="3.00390625" style="0" customWidth="1"/>
    <col min="33" max="33" width="5.75390625" style="0" customWidth="1"/>
  </cols>
  <sheetData>
    <row r="1" spans="8:22" ht="12.75">
      <c r="H1" s="26" t="s">
        <v>80</v>
      </c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</row>
    <row r="2" spans="2:33" ht="12.75">
      <c r="B2" t="s">
        <v>24</v>
      </c>
      <c r="AB2" s="34" t="s">
        <v>29</v>
      </c>
      <c r="AC2" s="43"/>
      <c r="AD2" s="43"/>
      <c r="AE2" s="43"/>
      <c r="AF2" s="43"/>
      <c r="AG2" s="44"/>
    </row>
    <row r="3" spans="2:33" ht="12.75">
      <c r="B3" t="s">
        <v>25</v>
      </c>
      <c r="C3" s="33" t="s">
        <v>62</v>
      </c>
      <c r="D3" s="33"/>
      <c r="E3" s="33"/>
      <c r="F3" s="33"/>
      <c r="G3" s="33"/>
      <c r="I3" t="s">
        <v>77</v>
      </c>
      <c r="K3" t="s">
        <v>30</v>
      </c>
      <c r="L3">
        <v>1</v>
      </c>
      <c r="AB3" s="1">
        <v>1</v>
      </c>
      <c r="AC3" s="1">
        <v>2</v>
      </c>
      <c r="AD3" s="1">
        <v>3</v>
      </c>
      <c r="AE3" s="1">
        <v>4</v>
      </c>
      <c r="AF3" s="1" t="s">
        <v>27</v>
      </c>
      <c r="AG3" s="4" t="s">
        <v>28</v>
      </c>
    </row>
    <row r="4" spans="2:33" ht="12.75">
      <c r="B4" t="s">
        <v>26</v>
      </c>
      <c r="C4">
        <f>IF(AE27&gt;AE28,Osmond!C4+1,Osmond!C4+0)</f>
        <v>2</v>
      </c>
      <c r="D4" s="3" t="s">
        <v>30</v>
      </c>
      <c r="E4" s="9">
        <f>IF(AE27&lt;AE28,'Laurel '!E4+1,'Laurel '!E4+0)</f>
        <v>5</v>
      </c>
      <c r="F4" t="s">
        <v>31</v>
      </c>
      <c r="K4" t="s">
        <v>31</v>
      </c>
      <c r="L4">
        <v>3</v>
      </c>
      <c r="X4" s="35" t="s">
        <v>43</v>
      </c>
      <c r="Y4" s="35"/>
      <c r="Z4" s="35"/>
      <c r="AA4" s="36"/>
      <c r="AB4" s="1">
        <v>12</v>
      </c>
      <c r="AC4" s="1">
        <v>5</v>
      </c>
      <c r="AD4" s="1">
        <v>15</v>
      </c>
      <c r="AE4" s="1">
        <v>22</v>
      </c>
      <c r="AF4" s="1"/>
      <c r="AG4" s="1">
        <f>SUM(AB4:AF4)</f>
        <v>54</v>
      </c>
    </row>
    <row r="5" spans="3:33" ht="12.75">
      <c r="C5" s="6">
        <f>IF(AE27&gt;AE28,1,0)</f>
        <v>1</v>
      </c>
      <c r="E5" s="6">
        <f>IF(AE27&lt;AE28,1,0)</f>
        <v>0</v>
      </c>
      <c r="X5" s="35" t="str">
        <f>C3</f>
        <v>Elkhorn Valley</v>
      </c>
      <c r="Y5" s="35"/>
      <c r="Z5" s="35"/>
      <c r="AA5" s="36"/>
      <c r="AB5" s="1">
        <v>9</v>
      </c>
      <c r="AC5" s="1">
        <v>9</v>
      </c>
      <c r="AD5" s="1">
        <v>11</v>
      </c>
      <c r="AE5" s="1">
        <v>10</v>
      </c>
      <c r="AF5" s="1"/>
      <c r="AG5" s="1">
        <f>SUM(AB5:AF5)</f>
        <v>39</v>
      </c>
    </row>
    <row r="7" spans="1:33" ht="12.75">
      <c r="A7" s="28" t="s">
        <v>0</v>
      </c>
      <c r="B7" s="29"/>
      <c r="C7" s="28" t="s">
        <v>1</v>
      </c>
      <c r="D7" s="32"/>
      <c r="E7" s="39"/>
      <c r="G7" s="28" t="s">
        <v>8</v>
      </c>
      <c r="H7" s="32"/>
      <c r="I7" s="29"/>
      <c r="K7" s="40" t="s">
        <v>14</v>
      </c>
      <c r="L7" s="41"/>
      <c r="M7" s="42"/>
      <c r="O7" s="28" t="s">
        <v>9</v>
      </c>
      <c r="P7" s="29"/>
      <c r="R7" s="37" t="s">
        <v>12</v>
      </c>
      <c r="T7" s="40" t="s">
        <v>13</v>
      </c>
      <c r="U7" s="41"/>
      <c r="V7" s="42"/>
      <c r="X7" s="28" t="s">
        <v>17</v>
      </c>
      <c r="Y7" s="32"/>
      <c r="Z7" s="32"/>
      <c r="AA7" s="29"/>
      <c r="AC7" s="37" t="s">
        <v>21</v>
      </c>
      <c r="AE7" s="37" t="s">
        <v>22</v>
      </c>
      <c r="AG7" s="37" t="s">
        <v>23</v>
      </c>
    </row>
    <row r="8" spans="1:33" ht="12.75">
      <c r="A8" s="2" t="s">
        <v>6</v>
      </c>
      <c r="B8" s="2" t="s">
        <v>5</v>
      </c>
      <c r="C8" s="2" t="s">
        <v>2</v>
      </c>
      <c r="D8" s="2" t="s">
        <v>3</v>
      </c>
      <c r="E8" s="2" t="s">
        <v>4</v>
      </c>
      <c r="G8" s="2" t="s">
        <v>2</v>
      </c>
      <c r="H8" s="2" t="s">
        <v>3</v>
      </c>
      <c r="I8" s="2" t="s">
        <v>4</v>
      </c>
      <c r="K8" s="2" t="s">
        <v>2</v>
      </c>
      <c r="L8" s="2" t="s">
        <v>3</v>
      </c>
      <c r="M8" s="2" t="s">
        <v>4</v>
      </c>
      <c r="O8" s="2" t="s">
        <v>10</v>
      </c>
      <c r="P8" s="2" t="s">
        <v>11</v>
      </c>
      <c r="R8" s="38"/>
      <c r="T8" s="2" t="s">
        <v>15</v>
      </c>
      <c r="U8" s="2" t="s">
        <v>16</v>
      </c>
      <c r="V8" s="2" t="s">
        <v>12</v>
      </c>
      <c r="X8" s="2" t="s">
        <v>3</v>
      </c>
      <c r="Y8" s="2" t="s">
        <v>18</v>
      </c>
      <c r="Z8" s="2" t="s">
        <v>19</v>
      </c>
      <c r="AA8" s="2" t="s">
        <v>20</v>
      </c>
      <c r="AC8" s="38"/>
      <c r="AE8" s="38"/>
      <c r="AG8" s="38"/>
    </row>
    <row r="9" spans="1:33" ht="12.75">
      <c r="A9" s="1">
        <v>11</v>
      </c>
      <c r="B9" s="20" t="s">
        <v>66</v>
      </c>
      <c r="C9" s="1">
        <v>3</v>
      </c>
      <c r="D9" s="1">
        <v>6</v>
      </c>
      <c r="E9" s="7">
        <f>IF(D9=0,"0",(C9/D9))</f>
        <v>0.5</v>
      </c>
      <c r="G9" s="1">
        <v>0</v>
      </c>
      <c r="H9" s="1">
        <v>1</v>
      </c>
      <c r="I9" s="7">
        <f>IF(H9=0,"0",(G9/H9))</f>
        <v>0</v>
      </c>
      <c r="K9" s="1">
        <v>7</v>
      </c>
      <c r="L9" s="1">
        <v>8</v>
      </c>
      <c r="M9" s="7">
        <f>IF(L9=0,"0",(K9/L9))</f>
        <v>0.875</v>
      </c>
      <c r="O9" s="1">
        <v>1</v>
      </c>
      <c r="P9" s="1">
        <v>3</v>
      </c>
      <c r="R9" s="1">
        <v>2</v>
      </c>
      <c r="T9" s="1">
        <v>1</v>
      </c>
      <c r="U9" s="1">
        <v>2</v>
      </c>
      <c r="V9" s="1">
        <v>1</v>
      </c>
      <c r="X9" s="1">
        <v>1</v>
      </c>
      <c r="Y9" s="1">
        <v>2</v>
      </c>
      <c r="Z9" s="1">
        <v>0</v>
      </c>
      <c r="AA9" s="1">
        <v>0</v>
      </c>
      <c r="AC9" s="1">
        <v>4</v>
      </c>
      <c r="AE9" s="1">
        <f>(C9*3)+(G9*2)+K9</f>
        <v>16</v>
      </c>
      <c r="AG9" s="12">
        <f>C9-D9+G9-H9+K9-L9+(O9*2)+P9-R9-T9-U9-V9+(X9*2)+Y9+Z9+(AA9*3)+AE9</f>
        <v>14</v>
      </c>
    </row>
    <row r="10" spans="1:33" ht="12.75">
      <c r="A10" s="21">
        <v>15</v>
      </c>
      <c r="B10" s="22" t="s">
        <v>67</v>
      </c>
      <c r="C10" s="1">
        <v>2</v>
      </c>
      <c r="D10" s="1">
        <v>4</v>
      </c>
      <c r="E10" s="7">
        <f aca="true" t="shared" si="0" ref="E10:E28">IF(D10=0,"0",(C10/D10))</f>
        <v>0.5</v>
      </c>
      <c r="G10" s="1">
        <v>3</v>
      </c>
      <c r="H10" s="1">
        <v>4</v>
      </c>
      <c r="I10" s="7">
        <f aca="true" t="shared" si="1" ref="I10:I28">IF(H10=0,"0",(G10/H10))</f>
        <v>0.75</v>
      </c>
      <c r="K10" s="1">
        <v>8</v>
      </c>
      <c r="L10" s="1">
        <v>11</v>
      </c>
      <c r="M10" s="7">
        <f aca="true" t="shared" si="2" ref="M10:M28">IF(L10=0,"0",(K10/L10))</f>
        <v>0.7272727272727273</v>
      </c>
      <c r="O10" s="1">
        <v>1</v>
      </c>
      <c r="P10" s="1">
        <v>5</v>
      </c>
      <c r="R10" s="1">
        <v>1</v>
      </c>
      <c r="T10" s="1">
        <v>0</v>
      </c>
      <c r="U10" s="1">
        <v>0</v>
      </c>
      <c r="V10" s="1">
        <v>0</v>
      </c>
      <c r="X10" s="1">
        <v>3</v>
      </c>
      <c r="Y10" s="1">
        <v>0</v>
      </c>
      <c r="Z10" s="1">
        <v>1</v>
      </c>
      <c r="AA10" s="1">
        <v>0</v>
      </c>
      <c r="AC10" s="1">
        <v>4</v>
      </c>
      <c r="AE10" s="1">
        <f aca="true" t="shared" si="3" ref="AE10:AE22">(C10*3)+(G10*2)+K10</f>
        <v>20</v>
      </c>
      <c r="AG10" s="12">
        <f aca="true" t="shared" si="4" ref="AG10:AG28">C10-D10+G10-H10+K10-L10+(O10*2)+P10-R10-T10-U10-V10+(X10*2)+Y10+Z10+(AA10*3)+AE10</f>
        <v>27</v>
      </c>
    </row>
    <row r="11" spans="1:33" ht="12.75">
      <c r="A11" s="21">
        <v>21</v>
      </c>
      <c r="B11" s="22" t="s">
        <v>68</v>
      </c>
      <c r="C11" s="1">
        <v>0</v>
      </c>
      <c r="D11" s="1">
        <v>0</v>
      </c>
      <c r="E11" s="7" t="str">
        <f t="shared" si="0"/>
        <v>0</v>
      </c>
      <c r="G11" s="1">
        <v>3</v>
      </c>
      <c r="H11" s="1">
        <v>6</v>
      </c>
      <c r="I11" s="7">
        <f t="shared" si="1"/>
        <v>0.5</v>
      </c>
      <c r="K11" s="1">
        <v>1</v>
      </c>
      <c r="L11" s="1">
        <v>3</v>
      </c>
      <c r="M11" s="7">
        <f t="shared" si="2"/>
        <v>0.3333333333333333</v>
      </c>
      <c r="O11" s="1">
        <v>0</v>
      </c>
      <c r="P11" s="1">
        <v>0</v>
      </c>
      <c r="R11" s="1">
        <v>1</v>
      </c>
      <c r="T11" s="1">
        <v>2</v>
      </c>
      <c r="U11" s="1">
        <v>0</v>
      </c>
      <c r="V11" s="1">
        <v>0</v>
      </c>
      <c r="X11" s="1">
        <v>0</v>
      </c>
      <c r="Y11" s="1">
        <v>1</v>
      </c>
      <c r="Z11" s="1">
        <v>0</v>
      </c>
      <c r="AA11" s="1">
        <v>0</v>
      </c>
      <c r="AC11" s="1">
        <v>4</v>
      </c>
      <c r="AE11" s="1">
        <f t="shared" si="3"/>
        <v>7</v>
      </c>
      <c r="AG11" s="12">
        <f t="shared" si="4"/>
        <v>0</v>
      </c>
    </row>
    <row r="12" spans="1:33" ht="12.75">
      <c r="A12" s="21">
        <v>23</v>
      </c>
      <c r="B12" s="22" t="s">
        <v>69</v>
      </c>
      <c r="C12" s="1">
        <v>0</v>
      </c>
      <c r="D12" s="1">
        <v>0</v>
      </c>
      <c r="E12" s="7" t="str">
        <f t="shared" si="0"/>
        <v>0</v>
      </c>
      <c r="G12" s="1">
        <v>0</v>
      </c>
      <c r="H12" s="1">
        <v>0</v>
      </c>
      <c r="I12" s="7" t="str">
        <f t="shared" si="1"/>
        <v>0</v>
      </c>
      <c r="K12" s="1">
        <v>2</v>
      </c>
      <c r="L12" s="1">
        <v>2</v>
      </c>
      <c r="M12" s="7">
        <f t="shared" si="2"/>
        <v>1</v>
      </c>
      <c r="O12" s="1">
        <v>1</v>
      </c>
      <c r="P12" s="1">
        <v>4</v>
      </c>
      <c r="R12" s="1">
        <v>4</v>
      </c>
      <c r="T12" s="1">
        <v>0</v>
      </c>
      <c r="U12" s="1">
        <v>1</v>
      </c>
      <c r="V12" s="1">
        <v>2</v>
      </c>
      <c r="X12" s="1">
        <v>1</v>
      </c>
      <c r="Y12" s="1">
        <v>3</v>
      </c>
      <c r="Z12" s="1">
        <v>0</v>
      </c>
      <c r="AA12" s="1">
        <v>0</v>
      </c>
      <c r="AC12" s="1">
        <v>4</v>
      </c>
      <c r="AE12" s="1">
        <f t="shared" si="3"/>
        <v>2</v>
      </c>
      <c r="AG12" s="12">
        <f t="shared" si="4"/>
        <v>6</v>
      </c>
    </row>
    <row r="13" spans="1:33" ht="12.75">
      <c r="A13" s="21">
        <v>25</v>
      </c>
      <c r="B13" s="22" t="s">
        <v>70</v>
      </c>
      <c r="C13" s="1">
        <v>0</v>
      </c>
      <c r="D13" s="1">
        <v>0</v>
      </c>
      <c r="E13" s="7" t="str">
        <f t="shared" si="0"/>
        <v>0</v>
      </c>
      <c r="G13" s="1">
        <v>0</v>
      </c>
      <c r="H13" s="1">
        <v>0</v>
      </c>
      <c r="I13" s="7" t="str">
        <f t="shared" si="1"/>
        <v>0</v>
      </c>
      <c r="K13" s="1">
        <v>0</v>
      </c>
      <c r="L13" s="1">
        <v>0</v>
      </c>
      <c r="M13" s="7" t="str">
        <f t="shared" si="2"/>
        <v>0</v>
      </c>
      <c r="O13" s="1">
        <v>0</v>
      </c>
      <c r="P13" s="1">
        <v>0</v>
      </c>
      <c r="R13" s="1">
        <v>0</v>
      </c>
      <c r="T13" s="1">
        <v>0</v>
      </c>
      <c r="U13" s="1">
        <v>0</v>
      </c>
      <c r="V13" s="1">
        <v>0</v>
      </c>
      <c r="X13" s="1">
        <v>0</v>
      </c>
      <c r="Y13" s="1">
        <v>0</v>
      </c>
      <c r="Z13" s="1">
        <v>0</v>
      </c>
      <c r="AA13" s="1">
        <v>0</v>
      </c>
      <c r="AC13" s="1">
        <v>1</v>
      </c>
      <c r="AE13" s="1">
        <f t="shared" si="3"/>
        <v>0</v>
      </c>
      <c r="AG13" s="12">
        <f t="shared" si="4"/>
        <v>0</v>
      </c>
    </row>
    <row r="14" spans="1:33" ht="12.75">
      <c r="A14" s="21">
        <v>31</v>
      </c>
      <c r="B14" s="22" t="s">
        <v>76</v>
      </c>
      <c r="C14" s="1">
        <v>0</v>
      </c>
      <c r="D14" s="1">
        <v>0</v>
      </c>
      <c r="E14" s="7" t="str">
        <f t="shared" si="0"/>
        <v>0</v>
      </c>
      <c r="G14" s="1">
        <v>0</v>
      </c>
      <c r="H14" s="1">
        <v>0</v>
      </c>
      <c r="I14" s="7" t="str">
        <f t="shared" si="1"/>
        <v>0</v>
      </c>
      <c r="K14" s="1">
        <v>0</v>
      </c>
      <c r="L14" s="1">
        <v>0</v>
      </c>
      <c r="M14" s="7" t="str">
        <f t="shared" si="2"/>
        <v>0</v>
      </c>
      <c r="O14" s="1">
        <v>0</v>
      </c>
      <c r="P14" s="1">
        <v>0</v>
      </c>
      <c r="R14" s="1">
        <v>2</v>
      </c>
      <c r="T14" s="1">
        <v>0</v>
      </c>
      <c r="U14" s="1">
        <v>0</v>
      </c>
      <c r="V14" s="1">
        <v>0</v>
      </c>
      <c r="X14" s="1">
        <v>0</v>
      </c>
      <c r="Y14" s="1">
        <v>1</v>
      </c>
      <c r="Z14" s="1">
        <v>0</v>
      </c>
      <c r="AA14" s="1">
        <v>0</v>
      </c>
      <c r="AC14" s="1">
        <v>3</v>
      </c>
      <c r="AE14" s="1">
        <f t="shared" si="3"/>
        <v>0</v>
      </c>
      <c r="AG14" s="12">
        <f t="shared" si="4"/>
        <v>-1</v>
      </c>
    </row>
    <row r="15" spans="1:33" ht="12.75">
      <c r="A15" s="21">
        <v>41</v>
      </c>
      <c r="B15" s="22" t="s">
        <v>71</v>
      </c>
      <c r="C15" s="1">
        <v>0</v>
      </c>
      <c r="D15" s="1">
        <v>0</v>
      </c>
      <c r="E15" s="7" t="str">
        <f t="shared" si="0"/>
        <v>0</v>
      </c>
      <c r="G15" s="1">
        <v>3</v>
      </c>
      <c r="H15" s="1">
        <v>6</v>
      </c>
      <c r="I15" s="7">
        <f t="shared" si="1"/>
        <v>0.5</v>
      </c>
      <c r="K15" s="1">
        <v>0</v>
      </c>
      <c r="L15" s="1">
        <v>0</v>
      </c>
      <c r="M15" s="7" t="str">
        <f t="shared" si="2"/>
        <v>0</v>
      </c>
      <c r="O15" s="1">
        <v>2</v>
      </c>
      <c r="P15" s="1">
        <v>7</v>
      </c>
      <c r="R15" s="1">
        <v>1</v>
      </c>
      <c r="T15" s="1">
        <v>0</v>
      </c>
      <c r="U15" s="1">
        <v>0</v>
      </c>
      <c r="V15" s="1">
        <v>1</v>
      </c>
      <c r="X15" s="1">
        <v>4</v>
      </c>
      <c r="Y15" s="1">
        <v>0</v>
      </c>
      <c r="Z15" s="1">
        <v>0</v>
      </c>
      <c r="AA15" s="1">
        <v>0</v>
      </c>
      <c r="AC15" s="1">
        <v>4</v>
      </c>
      <c r="AE15" s="1">
        <f t="shared" si="3"/>
        <v>6</v>
      </c>
      <c r="AG15" s="12">
        <f t="shared" si="4"/>
        <v>20</v>
      </c>
    </row>
    <row r="16" spans="1:33" ht="12.75">
      <c r="A16" s="21">
        <v>45</v>
      </c>
      <c r="B16" s="22" t="s">
        <v>72</v>
      </c>
      <c r="C16" s="1">
        <v>0</v>
      </c>
      <c r="D16" s="1">
        <v>0</v>
      </c>
      <c r="E16" s="7" t="str">
        <f t="shared" si="0"/>
        <v>0</v>
      </c>
      <c r="G16" s="1">
        <v>0</v>
      </c>
      <c r="H16" s="1">
        <v>0</v>
      </c>
      <c r="I16" s="7" t="str">
        <f t="shared" si="1"/>
        <v>0</v>
      </c>
      <c r="K16" s="1">
        <v>0</v>
      </c>
      <c r="L16" s="1">
        <v>0</v>
      </c>
      <c r="M16" s="7" t="str">
        <f t="shared" si="2"/>
        <v>0</v>
      </c>
      <c r="O16" s="1">
        <v>0</v>
      </c>
      <c r="P16" s="1">
        <v>0</v>
      </c>
      <c r="R16" s="1">
        <v>0</v>
      </c>
      <c r="T16" s="1">
        <v>0</v>
      </c>
      <c r="U16" s="1">
        <v>0</v>
      </c>
      <c r="V16" s="1">
        <v>0</v>
      </c>
      <c r="X16" s="1">
        <v>0</v>
      </c>
      <c r="Y16" s="1">
        <v>0</v>
      </c>
      <c r="Z16" s="1">
        <v>0</v>
      </c>
      <c r="AA16" s="1">
        <v>0</v>
      </c>
      <c r="AC16" s="1">
        <v>0</v>
      </c>
      <c r="AE16" s="1">
        <f t="shared" si="3"/>
        <v>0</v>
      </c>
      <c r="AG16" s="12">
        <f t="shared" si="4"/>
        <v>0</v>
      </c>
    </row>
    <row r="17" spans="1:33" ht="12.75">
      <c r="A17" s="21">
        <v>51</v>
      </c>
      <c r="B17" s="22" t="s">
        <v>73</v>
      </c>
      <c r="C17" s="1">
        <v>0</v>
      </c>
      <c r="D17" s="1">
        <v>0</v>
      </c>
      <c r="E17" s="7" t="str">
        <f t="shared" si="0"/>
        <v>0</v>
      </c>
      <c r="G17" s="1">
        <v>0</v>
      </c>
      <c r="H17" s="1">
        <v>0</v>
      </c>
      <c r="I17" s="7" t="str">
        <f t="shared" si="1"/>
        <v>0</v>
      </c>
      <c r="K17" s="1">
        <v>0</v>
      </c>
      <c r="L17" s="1">
        <v>0</v>
      </c>
      <c r="M17" s="7" t="str">
        <f t="shared" si="2"/>
        <v>0</v>
      </c>
      <c r="O17" s="1">
        <v>0</v>
      </c>
      <c r="P17" s="1">
        <v>0</v>
      </c>
      <c r="R17" s="1">
        <v>0</v>
      </c>
      <c r="T17" s="1">
        <v>0</v>
      </c>
      <c r="U17" s="1">
        <v>0</v>
      </c>
      <c r="V17" s="1">
        <v>0</v>
      </c>
      <c r="X17" s="1">
        <v>0</v>
      </c>
      <c r="Y17" s="1">
        <v>0</v>
      </c>
      <c r="Z17" s="1">
        <v>0</v>
      </c>
      <c r="AA17" s="1">
        <v>0</v>
      </c>
      <c r="AC17" s="1">
        <v>0</v>
      </c>
      <c r="AE17" s="1">
        <f t="shared" si="3"/>
        <v>0</v>
      </c>
      <c r="AG17" s="12">
        <f t="shared" si="4"/>
        <v>0</v>
      </c>
    </row>
    <row r="18" spans="1:33" ht="12.75">
      <c r="A18" s="21">
        <v>53</v>
      </c>
      <c r="B18" s="22" t="s">
        <v>74</v>
      </c>
      <c r="C18" s="1">
        <v>1</v>
      </c>
      <c r="D18" s="1">
        <v>4</v>
      </c>
      <c r="E18" s="7">
        <f t="shared" si="0"/>
        <v>0.25</v>
      </c>
      <c r="G18" s="1">
        <v>0</v>
      </c>
      <c r="H18" s="1">
        <v>0</v>
      </c>
      <c r="I18" s="7" t="str">
        <f t="shared" si="1"/>
        <v>0</v>
      </c>
      <c r="K18" s="1">
        <v>0</v>
      </c>
      <c r="L18" s="1">
        <v>0</v>
      </c>
      <c r="M18" s="7" t="str">
        <f t="shared" si="2"/>
        <v>0</v>
      </c>
      <c r="O18" s="1">
        <v>0</v>
      </c>
      <c r="P18" s="1">
        <v>0</v>
      </c>
      <c r="R18" s="1">
        <v>0</v>
      </c>
      <c r="T18" s="1">
        <v>0</v>
      </c>
      <c r="U18" s="1">
        <v>1</v>
      </c>
      <c r="V18" s="1">
        <v>0</v>
      </c>
      <c r="X18" s="1">
        <v>2</v>
      </c>
      <c r="Y18" s="1">
        <v>0</v>
      </c>
      <c r="Z18" s="1">
        <v>0</v>
      </c>
      <c r="AA18" s="1">
        <v>0</v>
      </c>
      <c r="AC18" s="1">
        <v>4</v>
      </c>
      <c r="AE18" s="1">
        <f t="shared" si="3"/>
        <v>3</v>
      </c>
      <c r="AG18" s="12">
        <f t="shared" si="4"/>
        <v>3</v>
      </c>
    </row>
    <row r="19" spans="1:33" ht="12.75">
      <c r="A19" s="21">
        <v>55</v>
      </c>
      <c r="B19" s="23" t="s">
        <v>75</v>
      </c>
      <c r="C19" s="1">
        <v>0</v>
      </c>
      <c r="D19" s="1">
        <v>0</v>
      </c>
      <c r="E19" s="7" t="str">
        <f t="shared" si="0"/>
        <v>0</v>
      </c>
      <c r="G19" s="1">
        <v>0</v>
      </c>
      <c r="H19" s="1">
        <v>0</v>
      </c>
      <c r="I19" s="7" t="str">
        <f t="shared" si="1"/>
        <v>0</v>
      </c>
      <c r="K19" s="1">
        <v>0</v>
      </c>
      <c r="L19" s="1">
        <v>0</v>
      </c>
      <c r="M19" s="7" t="str">
        <f t="shared" si="2"/>
        <v>0</v>
      </c>
      <c r="O19" s="1">
        <v>0</v>
      </c>
      <c r="P19" s="1">
        <v>0</v>
      </c>
      <c r="Q19" s="13"/>
      <c r="R19" s="1">
        <v>3</v>
      </c>
      <c r="T19" s="1">
        <v>0</v>
      </c>
      <c r="U19" s="1">
        <v>0</v>
      </c>
      <c r="V19" s="1">
        <v>0</v>
      </c>
      <c r="X19" s="1">
        <v>0</v>
      </c>
      <c r="Y19" s="1">
        <v>0</v>
      </c>
      <c r="Z19" s="1">
        <v>0</v>
      </c>
      <c r="AA19" s="1">
        <v>0</v>
      </c>
      <c r="AC19" s="1">
        <v>3</v>
      </c>
      <c r="AE19" s="1">
        <f t="shared" si="3"/>
        <v>0</v>
      </c>
      <c r="AG19" s="12">
        <f t="shared" si="4"/>
        <v>-3</v>
      </c>
    </row>
    <row r="20" spans="1:33" ht="12.75">
      <c r="A20" s="1"/>
      <c r="B20" s="1"/>
      <c r="C20" s="1"/>
      <c r="D20" s="1"/>
      <c r="E20" s="7" t="str">
        <f t="shared" si="0"/>
        <v>0</v>
      </c>
      <c r="G20" s="1"/>
      <c r="H20" s="1"/>
      <c r="I20" s="7" t="str">
        <f t="shared" si="1"/>
        <v>0</v>
      </c>
      <c r="K20" s="1">
        <v>0</v>
      </c>
      <c r="L20" s="1">
        <v>0</v>
      </c>
      <c r="M20" s="7" t="str">
        <f t="shared" si="2"/>
        <v>0</v>
      </c>
      <c r="O20" s="1"/>
      <c r="P20" s="1"/>
      <c r="R20" s="1"/>
      <c r="T20" s="1"/>
      <c r="U20" s="1"/>
      <c r="V20" s="1"/>
      <c r="X20" s="1"/>
      <c r="Y20" s="1"/>
      <c r="Z20" s="1"/>
      <c r="AA20" s="1"/>
      <c r="AC20" s="1"/>
      <c r="AE20" s="1">
        <f t="shared" si="3"/>
        <v>0</v>
      </c>
      <c r="AG20" s="12">
        <f t="shared" si="4"/>
        <v>0</v>
      </c>
    </row>
    <row r="21" spans="1:33" ht="12.75">
      <c r="A21" s="1"/>
      <c r="B21" s="1"/>
      <c r="C21" s="1"/>
      <c r="D21" s="1"/>
      <c r="E21" s="7" t="str">
        <f t="shared" si="0"/>
        <v>0</v>
      </c>
      <c r="G21" s="1"/>
      <c r="H21" s="1"/>
      <c r="I21" s="7" t="str">
        <f t="shared" si="1"/>
        <v>0</v>
      </c>
      <c r="K21" s="1">
        <v>0</v>
      </c>
      <c r="L21" s="1">
        <v>0</v>
      </c>
      <c r="M21" s="7" t="str">
        <f t="shared" si="2"/>
        <v>0</v>
      </c>
      <c r="O21" s="1"/>
      <c r="P21" s="1"/>
      <c r="R21" s="1"/>
      <c r="T21" s="1"/>
      <c r="U21" s="1"/>
      <c r="V21" s="1"/>
      <c r="X21" s="1"/>
      <c r="Y21" s="1"/>
      <c r="Z21" s="1"/>
      <c r="AA21" s="1"/>
      <c r="AC21" s="1"/>
      <c r="AE21" s="1">
        <f t="shared" si="3"/>
        <v>0</v>
      </c>
      <c r="AG21" s="12">
        <f t="shared" si="4"/>
        <v>0</v>
      </c>
    </row>
    <row r="22" spans="1:33" ht="12.75">
      <c r="A22" s="1"/>
      <c r="B22" s="1"/>
      <c r="C22" s="1"/>
      <c r="D22" s="1"/>
      <c r="E22" s="7" t="str">
        <f t="shared" si="0"/>
        <v>0</v>
      </c>
      <c r="G22" s="1"/>
      <c r="H22" s="1"/>
      <c r="I22" s="7" t="str">
        <f t="shared" si="1"/>
        <v>0</v>
      </c>
      <c r="K22" s="1">
        <v>0</v>
      </c>
      <c r="L22" s="1">
        <v>0</v>
      </c>
      <c r="M22" s="7" t="str">
        <f t="shared" si="2"/>
        <v>0</v>
      </c>
      <c r="O22" s="1"/>
      <c r="P22" s="1"/>
      <c r="R22" s="1"/>
      <c r="T22" s="1"/>
      <c r="U22" s="1"/>
      <c r="V22" s="1"/>
      <c r="X22" s="1"/>
      <c r="Y22" s="1"/>
      <c r="Z22" s="1"/>
      <c r="AA22" s="1"/>
      <c r="AC22" s="1"/>
      <c r="AE22" s="1">
        <f t="shared" si="3"/>
        <v>0</v>
      </c>
      <c r="AG22" s="12">
        <f t="shared" si="4"/>
        <v>0</v>
      </c>
    </row>
    <row r="23" spans="1:33" ht="12.75">
      <c r="A23" s="1"/>
      <c r="B23" s="1"/>
      <c r="C23" s="1"/>
      <c r="D23" s="1"/>
      <c r="E23" s="7"/>
      <c r="G23" s="1"/>
      <c r="H23" s="1"/>
      <c r="I23" s="7"/>
      <c r="K23" s="1"/>
      <c r="L23" s="1"/>
      <c r="M23" s="7"/>
      <c r="O23" s="1"/>
      <c r="P23" s="1"/>
      <c r="R23" s="1"/>
      <c r="T23" s="1"/>
      <c r="U23" s="1"/>
      <c r="V23" s="1"/>
      <c r="X23" s="1"/>
      <c r="Y23" s="1"/>
      <c r="Z23" s="1"/>
      <c r="AA23" s="1"/>
      <c r="AC23" s="1"/>
      <c r="AE23" s="1"/>
      <c r="AG23" s="12"/>
    </row>
    <row r="24" spans="1:33" ht="12.75">
      <c r="A24" s="1"/>
      <c r="B24" s="1"/>
      <c r="C24" s="1"/>
      <c r="D24" s="1"/>
      <c r="E24" s="7"/>
      <c r="G24" s="1"/>
      <c r="H24" s="1"/>
      <c r="I24" s="7"/>
      <c r="K24" s="1"/>
      <c r="L24" s="1"/>
      <c r="M24" s="7"/>
      <c r="O24" s="1"/>
      <c r="P24" s="1"/>
      <c r="R24" s="1"/>
      <c r="T24" s="1"/>
      <c r="U24" s="1"/>
      <c r="V24" s="1"/>
      <c r="X24" s="1"/>
      <c r="Y24" s="1"/>
      <c r="Z24" s="1"/>
      <c r="AA24" s="1"/>
      <c r="AC24" s="1"/>
      <c r="AE24" s="1"/>
      <c r="AG24" s="12"/>
    </row>
    <row r="25" spans="1:33" ht="12.75">
      <c r="A25" s="1"/>
      <c r="B25" s="1"/>
      <c r="C25" s="1"/>
      <c r="D25" s="1"/>
      <c r="E25" s="7"/>
      <c r="G25" s="1"/>
      <c r="H25" s="1"/>
      <c r="I25" s="7"/>
      <c r="K25" s="1"/>
      <c r="L25" s="1"/>
      <c r="M25" s="7"/>
      <c r="O25" s="1"/>
      <c r="P25" s="1"/>
      <c r="R25" s="1"/>
      <c r="T25" s="1"/>
      <c r="U25" s="1"/>
      <c r="V25" s="1"/>
      <c r="X25" s="1"/>
      <c r="Y25" s="1"/>
      <c r="Z25" s="1"/>
      <c r="AA25" s="1"/>
      <c r="AC25" s="1"/>
      <c r="AE25" s="1"/>
      <c r="AG25" s="12"/>
    </row>
    <row r="26" spans="1:33" ht="12.75">
      <c r="A26" s="28" t="s">
        <v>7</v>
      </c>
      <c r="B26" s="29"/>
      <c r="C26" s="1"/>
      <c r="D26" s="1"/>
      <c r="E26" s="7"/>
      <c r="G26" s="1"/>
      <c r="H26" s="1"/>
      <c r="I26" s="7"/>
      <c r="K26" s="1"/>
      <c r="L26" s="1"/>
      <c r="M26" s="7"/>
      <c r="O26" s="1"/>
      <c r="P26" s="1"/>
      <c r="R26" s="1"/>
      <c r="T26" s="1"/>
      <c r="U26" s="1"/>
      <c r="V26" s="1"/>
      <c r="X26" s="1"/>
      <c r="Y26" s="1"/>
      <c r="Z26" s="1"/>
      <c r="AA26" s="1"/>
      <c r="AC26" s="1"/>
      <c r="AE26" s="1"/>
      <c r="AG26" s="12"/>
    </row>
    <row r="27" spans="1:33" ht="12.75">
      <c r="A27" s="28" t="s">
        <v>43</v>
      </c>
      <c r="B27" s="29"/>
      <c r="C27" s="1">
        <f>SUM(C9:C24)</f>
        <v>6</v>
      </c>
      <c r="D27" s="1">
        <f>SUM(D9:D24)</f>
        <v>14</v>
      </c>
      <c r="E27" s="7">
        <f t="shared" si="0"/>
        <v>0.42857142857142855</v>
      </c>
      <c r="G27" s="1">
        <f>SUM(G9:G24)</f>
        <v>9</v>
      </c>
      <c r="H27" s="1">
        <f>SUM(H9:H24)</f>
        <v>17</v>
      </c>
      <c r="I27" s="7">
        <f t="shared" si="1"/>
        <v>0.5294117647058824</v>
      </c>
      <c r="K27" s="1">
        <f>SUM(K9:K24)</f>
        <v>18</v>
      </c>
      <c r="L27" s="1">
        <f>SUM(L9:L24)</f>
        <v>24</v>
      </c>
      <c r="M27" s="7">
        <f t="shared" si="2"/>
        <v>0.75</v>
      </c>
      <c r="O27" s="1">
        <f>SUM(O9:O24)</f>
        <v>5</v>
      </c>
      <c r="P27" s="1">
        <f>SUM(P9:P24)</f>
        <v>19</v>
      </c>
      <c r="R27" s="1">
        <f>SUM(R9:R24)</f>
        <v>14</v>
      </c>
      <c r="T27" s="1">
        <f>SUM(T9:T24)</f>
        <v>3</v>
      </c>
      <c r="U27" s="1">
        <f>SUM(U9:U24)</f>
        <v>4</v>
      </c>
      <c r="V27" s="1">
        <f>SUM(V9:V24)</f>
        <v>4</v>
      </c>
      <c r="X27" s="1">
        <f>SUM(X9:X24)</f>
        <v>11</v>
      </c>
      <c r="Y27" s="1">
        <f>SUM(Y9:Y24)</f>
        <v>7</v>
      </c>
      <c r="Z27" s="1">
        <f>SUM(Z9:Z24)</f>
        <v>1</v>
      </c>
      <c r="AA27" s="1">
        <f>SUM(AA9:AA24)</f>
        <v>0</v>
      </c>
      <c r="AC27" s="1"/>
      <c r="AE27" s="1">
        <f>(C27*3)+(G27*2)+K27</f>
        <v>54</v>
      </c>
      <c r="AG27" s="12">
        <f t="shared" si="4"/>
        <v>66</v>
      </c>
    </row>
    <row r="28" spans="1:33" ht="12.75">
      <c r="A28" s="28" t="str">
        <f>C3</f>
        <v>Elkhorn Valley</v>
      </c>
      <c r="B28" s="29"/>
      <c r="C28" s="1">
        <v>4</v>
      </c>
      <c r="D28" s="1">
        <v>13</v>
      </c>
      <c r="E28" s="7">
        <f t="shared" si="0"/>
        <v>0.3076923076923077</v>
      </c>
      <c r="G28" s="1">
        <v>11</v>
      </c>
      <c r="H28" s="1">
        <v>35</v>
      </c>
      <c r="I28" s="7">
        <f t="shared" si="1"/>
        <v>0.3142857142857143</v>
      </c>
      <c r="K28" s="1">
        <v>5</v>
      </c>
      <c r="L28" s="1">
        <v>13</v>
      </c>
      <c r="M28" s="7">
        <f t="shared" si="2"/>
        <v>0.38461538461538464</v>
      </c>
      <c r="O28" s="1">
        <v>13</v>
      </c>
      <c r="P28" s="1">
        <v>13</v>
      </c>
      <c r="R28" s="1">
        <v>19</v>
      </c>
      <c r="T28" s="1">
        <v>15</v>
      </c>
      <c r="U28" s="1">
        <v>0</v>
      </c>
      <c r="V28" s="1">
        <v>0</v>
      </c>
      <c r="X28" s="1">
        <v>8</v>
      </c>
      <c r="Y28" s="1">
        <v>7</v>
      </c>
      <c r="Z28" s="1">
        <v>0</v>
      </c>
      <c r="AA28" s="1">
        <v>0</v>
      </c>
      <c r="AC28" s="1"/>
      <c r="AE28" s="1">
        <f>(C28*3)+(G28*2)+K28</f>
        <v>39</v>
      </c>
      <c r="AG28" s="12">
        <f t="shared" si="4"/>
        <v>26</v>
      </c>
    </row>
  </sheetData>
  <sheetProtection/>
  <mergeCells count="19">
    <mergeCell ref="H1:V1"/>
    <mergeCell ref="AB2:AG2"/>
    <mergeCell ref="C3:G3"/>
    <mergeCell ref="X4:AA4"/>
    <mergeCell ref="A27:B27"/>
    <mergeCell ref="A28:B28"/>
    <mergeCell ref="AC7:AC8"/>
    <mergeCell ref="AE7:AE8"/>
    <mergeCell ref="X7:AA7"/>
    <mergeCell ref="R7:R8"/>
    <mergeCell ref="AG7:AG8"/>
    <mergeCell ref="A26:B26"/>
    <mergeCell ref="X5:AA5"/>
    <mergeCell ref="A7:B7"/>
    <mergeCell ref="C7:E7"/>
    <mergeCell ref="G7:I7"/>
    <mergeCell ref="T7:V7"/>
    <mergeCell ref="K7:M7"/>
    <mergeCell ref="O7:P7"/>
  </mergeCells>
  <printOptions/>
  <pageMargins left="0.25" right="0.25" top="1" bottom="1" header="0.5" footer="0.5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28"/>
  <sheetViews>
    <sheetView workbookViewId="0" topLeftCell="A1">
      <selection activeCell="J28" sqref="J28"/>
    </sheetView>
  </sheetViews>
  <sheetFormatPr defaultColWidth="11.00390625" defaultRowHeight="12.75"/>
  <cols>
    <col min="1" max="1" width="2.75390625" style="0" customWidth="1"/>
    <col min="2" max="2" width="16.75390625" style="0" customWidth="1"/>
    <col min="3" max="4" width="2.75390625" style="0" customWidth="1"/>
    <col min="5" max="5" width="4.625" style="0" customWidth="1"/>
    <col min="6" max="6" width="1.75390625" style="0" customWidth="1"/>
    <col min="7" max="8" width="2.75390625" style="0" customWidth="1"/>
    <col min="9" max="9" width="4.625" style="0" customWidth="1"/>
    <col min="10" max="10" width="1.75390625" style="0" customWidth="1"/>
    <col min="11" max="12" width="2.75390625" style="0" customWidth="1"/>
    <col min="13" max="13" width="4.625" style="0" customWidth="1"/>
    <col min="14" max="14" width="1.75390625" style="0" customWidth="1"/>
    <col min="15" max="16" width="2.75390625" style="0" customWidth="1"/>
    <col min="17" max="17" width="1.75390625" style="0" customWidth="1"/>
    <col min="18" max="18" width="2.75390625" style="0" customWidth="1"/>
    <col min="19" max="19" width="1.75390625" style="0" customWidth="1"/>
    <col min="20" max="22" width="2.75390625" style="0" customWidth="1"/>
    <col min="23" max="23" width="1.00390625" style="0" customWidth="1"/>
    <col min="24" max="27" width="2.75390625" style="0" customWidth="1"/>
    <col min="28" max="32" width="3.00390625" style="0" customWidth="1"/>
    <col min="33" max="33" width="5.75390625" style="0" customWidth="1"/>
  </cols>
  <sheetData>
    <row r="1" spans="8:22" ht="12.75">
      <c r="H1" s="26" t="s">
        <v>79</v>
      </c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</row>
    <row r="2" spans="2:33" ht="12.75">
      <c r="B2" t="s">
        <v>24</v>
      </c>
      <c r="AB2" s="34" t="s">
        <v>29</v>
      </c>
      <c r="AC2" s="43"/>
      <c r="AD2" s="43"/>
      <c r="AE2" s="43"/>
      <c r="AF2" s="43"/>
      <c r="AG2" s="44"/>
    </row>
    <row r="3" spans="2:33" ht="12.75">
      <c r="B3" t="s">
        <v>25</v>
      </c>
      <c r="C3" s="45" t="s">
        <v>81</v>
      </c>
      <c r="D3" s="33"/>
      <c r="E3" s="33"/>
      <c r="F3" s="33"/>
      <c r="G3" s="33"/>
      <c r="AB3" s="1">
        <v>1</v>
      </c>
      <c r="AC3" s="1">
        <v>2</v>
      </c>
      <c r="AD3" s="1">
        <v>3</v>
      </c>
      <c r="AE3" s="1">
        <v>4</v>
      </c>
      <c r="AF3" s="1" t="s">
        <v>27</v>
      </c>
      <c r="AG3" s="4" t="s">
        <v>28</v>
      </c>
    </row>
    <row r="4" spans="2:33" ht="12.75">
      <c r="B4" t="s">
        <v>26</v>
      </c>
      <c r="C4">
        <f>IF(AE27&gt;AE28,'Elkhorn Valley'!C4+1,'Elkhorn Valley'!C4+0)</f>
        <v>2</v>
      </c>
      <c r="D4" s="3" t="s">
        <v>30</v>
      </c>
      <c r="E4" s="9">
        <f>IF(AE27&lt;AE28,'Elkhorn Valley'!E4+1,'Elkhorn Valley'!E4+0)</f>
        <v>6</v>
      </c>
      <c r="F4" t="s">
        <v>31</v>
      </c>
      <c r="X4" s="35" t="s">
        <v>50</v>
      </c>
      <c r="Y4" s="35"/>
      <c r="Z4" s="35"/>
      <c r="AA4" s="36"/>
      <c r="AB4" s="1">
        <v>5</v>
      </c>
      <c r="AC4" s="1">
        <v>2</v>
      </c>
      <c r="AD4" s="1">
        <v>13</v>
      </c>
      <c r="AE4" s="1">
        <v>8</v>
      </c>
      <c r="AF4" s="1"/>
      <c r="AG4" s="1">
        <f>SUM(AB4:AF4)</f>
        <v>28</v>
      </c>
    </row>
    <row r="5" spans="3:33" ht="12.75">
      <c r="C5" s="6">
        <f>IF(AE27&gt;AE28,1,0)</f>
        <v>0</v>
      </c>
      <c r="E5" s="6">
        <f>IF(AE27&lt;AE28,1,0)</f>
        <v>1</v>
      </c>
      <c r="X5" s="35" t="str">
        <f>C3</f>
        <v>Randolph</v>
      </c>
      <c r="Y5" s="35"/>
      <c r="Z5" s="35"/>
      <c r="AA5" s="36"/>
      <c r="AB5" s="1">
        <v>16</v>
      </c>
      <c r="AC5" s="1">
        <v>21</v>
      </c>
      <c r="AD5" s="1">
        <v>11</v>
      </c>
      <c r="AE5" s="1">
        <v>12</v>
      </c>
      <c r="AF5" s="1"/>
      <c r="AG5" s="1">
        <f>SUM(AB5:AF5)</f>
        <v>60</v>
      </c>
    </row>
    <row r="7" spans="1:33" ht="12.75">
      <c r="A7" s="28" t="s">
        <v>0</v>
      </c>
      <c r="B7" s="29"/>
      <c r="C7" s="28" t="s">
        <v>1</v>
      </c>
      <c r="D7" s="32"/>
      <c r="E7" s="39"/>
      <c r="G7" s="28" t="s">
        <v>8</v>
      </c>
      <c r="H7" s="32"/>
      <c r="I7" s="29"/>
      <c r="K7" s="40" t="s">
        <v>14</v>
      </c>
      <c r="L7" s="41"/>
      <c r="M7" s="42"/>
      <c r="O7" s="28" t="s">
        <v>9</v>
      </c>
      <c r="P7" s="29"/>
      <c r="R7" s="37" t="s">
        <v>12</v>
      </c>
      <c r="T7" s="40" t="s">
        <v>13</v>
      </c>
      <c r="U7" s="41"/>
      <c r="V7" s="42"/>
      <c r="X7" s="28" t="s">
        <v>17</v>
      </c>
      <c r="Y7" s="32"/>
      <c r="Z7" s="32"/>
      <c r="AA7" s="29"/>
      <c r="AC7" s="37" t="s">
        <v>21</v>
      </c>
      <c r="AE7" s="37" t="s">
        <v>22</v>
      </c>
      <c r="AG7" s="37" t="s">
        <v>23</v>
      </c>
    </row>
    <row r="8" spans="1:33" ht="12.75">
      <c r="A8" s="2" t="s">
        <v>6</v>
      </c>
      <c r="B8" s="2" t="s">
        <v>5</v>
      </c>
      <c r="C8" s="2" t="s">
        <v>2</v>
      </c>
      <c r="D8" s="2" t="s">
        <v>3</v>
      </c>
      <c r="E8" s="2" t="s">
        <v>4</v>
      </c>
      <c r="G8" s="2" t="s">
        <v>2</v>
      </c>
      <c r="H8" s="2" t="s">
        <v>3</v>
      </c>
      <c r="I8" s="2" t="s">
        <v>4</v>
      </c>
      <c r="K8" s="2" t="s">
        <v>2</v>
      </c>
      <c r="L8" s="2" t="s">
        <v>3</v>
      </c>
      <c r="M8" s="2" t="s">
        <v>4</v>
      </c>
      <c r="O8" s="2" t="s">
        <v>10</v>
      </c>
      <c r="P8" s="2" t="s">
        <v>11</v>
      </c>
      <c r="R8" s="38"/>
      <c r="T8" s="2" t="s">
        <v>15</v>
      </c>
      <c r="U8" s="2" t="s">
        <v>16</v>
      </c>
      <c r="V8" s="2" t="s">
        <v>12</v>
      </c>
      <c r="X8" s="2" t="s">
        <v>3</v>
      </c>
      <c r="Y8" s="2" t="s">
        <v>18</v>
      </c>
      <c r="Z8" s="2" t="s">
        <v>19</v>
      </c>
      <c r="AA8" s="2" t="s">
        <v>20</v>
      </c>
      <c r="AC8" s="38"/>
      <c r="AE8" s="38"/>
      <c r="AG8" s="38"/>
    </row>
    <row r="9" spans="1:33" ht="12.75">
      <c r="A9" s="1">
        <v>11</v>
      </c>
      <c r="B9" s="1" t="s">
        <v>66</v>
      </c>
      <c r="C9" s="1">
        <v>0</v>
      </c>
      <c r="D9" s="1">
        <v>2</v>
      </c>
      <c r="E9" s="7">
        <f>IF(D9=0,"0",(C9/D9))</f>
        <v>0</v>
      </c>
      <c r="G9" s="1">
        <v>1</v>
      </c>
      <c r="H9" s="1">
        <v>1</v>
      </c>
      <c r="I9" s="7">
        <f>IF(H9=0,"0",G9/H9)</f>
        <v>1</v>
      </c>
      <c r="K9" s="1">
        <v>4</v>
      </c>
      <c r="L9" s="1">
        <v>4</v>
      </c>
      <c r="M9" s="7">
        <f>IF(L9=0,"0",K9/L9)</f>
        <v>1</v>
      </c>
      <c r="O9" s="1">
        <v>0</v>
      </c>
      <c r="P9" s="1">
        <v>1</v>
      </c>
      <c r="R9" s="1">
        <v>1</v>
      </c>
      <c r="T9" s="1">
        <v>2</v>
      </c>
      <c r="U9" s="1">
        <v>1</v>
      </c>
      <c r="V9" s="1">
        <v>2</v>
      </c>
      <c r="X9" s="1">
        <v>1</v>
      </c>
      <c r="Y9" s="1">
        <v>1</v>
      </c>
      <c r="Z9" s="1">
        <v>0</v>
      </c>
      <c r="AA9" s="1">
        <v>0</v>
      </c>
      <c r="AC9" s="1">
        <v>4</v>
      </c>
      <c r="AE9" s="1">
        <f>(C9*3)+(G9*2)+K9</f>
        <v>6</v>
      </c>
      <c r="AG9" s="12">
        <f>C9-D9+G9-H9+K9-L9+(O9*2)+P9-R9-T9-U9-V9+(X9*2)+Y9+Z9+(AA9*3)+AE9</f>
        <v>2</v>
      </c>
    </row>
    <row r="10" spans="1:33" ht="12.75">
      <c r="A10" s="1">
        <v>15</v>
      </c>
      <c r="B10" s="1" t="s">
        <v>67</v>
      </c>
      <c r="C10" s="1">
        <v>1</v>
      </c>
      <c r="D10" s="1">
        <v>2</v>
      </c>
      <c r="E10" s="7">
        <f aca="true" t="shared" si="0" ref="E10:E28">IF(D10=0,"0",(C10/D10))</f>
        <v>0.5</v>
      </c>
      <c r="G10" s="1">
        <v>1</v>
      </c>
      <c r="H10" s="1">
        <v>2</v>
      </c>
      <c r="I10" s="7">
        <f aca="true" t="shared" si="1" ref="I10:I28">IF(H10=0,"0",G10/H10)</f>
        <v>0.5</v>
      </c>
      <c r="K10" s="1">
        <v>1</v>
      </c>
      <c r="L10" s="1">
        <v>3</v>
      </c>
      <c r="M10" s="7">
        <f aca="true" t="shared" si="2" ref="M10:M28">IF(L10=0,"0",K10/L10)</f>
        <v>0.3333333333333333</v>
      </c>
      <c r="O10" s="1">
        <v>1</v>
      </c>
      <c r="P10" s="1">
        <v>1</v>
      </c>
      <c r="R10" s="1">
        <v>1</v>
      </c>
      <c r="T10" s="1">
        <v>2</v>
      </c>
      <c r="U10" s="1">
        <v>0</v>
      </c>
      <c r="V10" s="1">
        <v>1</v>
      </c>
      <c r="X10" s="1">
        <v>1</v>
      </c>
      <c r="Y10" s="1">
        <v>0</v>
      </c>
      <c r="Z10" s="1">
        <v>0</v>
      </c>
      <c r="AA10" s="1">
        <v>0</v>
      </c>
      <c r="AC10" s="1">
        <v>4</v>
      </c>
      <c r="AE10" s="1">
        <f aca="true" t="shared" si="3" ref="AE10:AE22">(C10*3)+(G10*2)+K10</f>
        <v>6</v>
      </c>
      <c r="AG10" s="12">
        <f aca="true" t="shared" si="4" ref="AG10:AG28">C10-D10+G10-H10+K10-L10+(O10*2)+P10-R10-T10-U10-V10+(X10*2)+Y10+Z10+(AA10*3)+AE10</f>
        <v>3</v>
      </c>
    </row>
    <row r="11" spans="1:33" ht="12.75">
      <c r="A11" s="1">
        <v>21</v>
      </c>
      <c r="B11" s="1" t="s">
        <v>68</v>
      </c>
      <c r="C11" s="1">
        <v>1</v>
      </c>
      <c r="D11" s="1">
        <v>1</v>
      </c>
      <c r="E11" s="7">
        <f t="shared" si="0"/>
        <v>1</v>
      </c>
      <c r="G11" s="1">
        <v>1</v>
      </c>
      <c r="H11" s="1">
        <v>3</v>
      </c>
      <c r="I11" s="7">
        <f t="shared" si="1"/>
        <v>0.3333333333333333</v>
      </c>
      <c r="K11" s="1">
        <v>1</v>
      </c>
      <c r="L11" s="1">
        <v>1</v>
      </c>
      <c r="M11" s="7">
        <f t="shared" si="2"/>
        <v>1</v>
      </c>
      <c r="O11" s="1">
        <v>2</v>
      </c>
      <c r="P11" s="1">
        <v>1</v>
      </c>
      <c r="R11" s="1">
        <v>3</v>
      </c>
      <c r="T11" s="1">
        <v>0</v>
      </c>
      <c r="U11" s="1">
        <v>0</v>
      </c>
      <c r="V11" s="1">
        <v>2</v>
      </c>
      <c r="X11" s="1">
        <v>0</v>
      </c>
      <c r="Y11" s="1">
        <v>1</v>
      </c>
      <c r="Z11" s="1">
        <v>0</v>
      </c>
      <c r="AA11" s="1">
        <v>0</v>
      </c>
      <c r="AC11" s="1">
        <v>4</v>
      </c>
      <c r="AE11" s="1">
        <f t="shared" si="3"/>
        <v>6</v>
      </c>
      <c r="AG11" s="12">
        <f t="shared" si="4"/>
        <v>5</v>
      </c>
    </row>
    <row r="12" spans="1:33" ht="12.75">
      <c r="A12" s="1">
        <v>23</v>
      </c>
      <c r="B12" s="1" t="s">
        <v>69</v>
      </c>
      <c r="C12" s="1">
        <v>0</v>
      </c>
      <c r="D12" s="1">
        <v>1</v>
      </c>
      <c r="E12" s="7">
        <f t="shared" si="0"/>
        <v>0</v>
      </c>
      <c r="G12" s="1">
        <v>2</v>
      </c>
      <c r="H12" s="1">
        <v>5</v>
      </c>
      <c r="I12" s="7">
        <f t="shared" si="1"/>
        <v>0.4</v>
      </c>
      <c r="K12" s="1">
        <v>0</v>
      </c>
      <c r="L12" s="1">
        <v>0</v>
      </c>
      <c r="M12" s="7" t="str">
        <f t="shared" si="2"/>
        <v>0</v>
      </c>
      <c r="O12" s="1">
        <v>0</v>
      </c>
      <c r="P12" s="1">
        <v>1</v>
      </c>
      <c r="R12" s="1">
        <v>1</v>
      </c>
      <c r="T12" s="1">
        <v>0</v>
      </c>
      <c r="U12" s="1">
        <v>0</v>
      </c>
      <c r="V12" s="1">
        <v>2</v>
      </c>
      <c r="X12" s="1">
        <v>1</v>
      </c>
      <c r="Y12" s="1">
        <v>0</v>
      </c>
      <c r="Z12" s="1">
        <v>1</v>
      </c>
      <c r="AA12" s="1">
        <v>0</v>
      </c>
      <c r="AC12" s="1">
        <v>4</v>
      </c>
      <c r="AE12" s="1">
        <f t="shared" si="3"/>
        <v>4</v>
      </c>
      <c r="AG12" s="12">
        <f t="shared" si="4"/>
        <v>1</v>
      </c>
    </row>
    <row r="13" spans="1:33" ht="12.75">
      <c r="A13" s="1">
        <v>25</v>
      </c>
      <c r="B13" s="1" t="s">
        <v>70</v>
      </c>
      <c r="C13" s="1">
        <v>0</v>
      </c>
      <c r="D13" s="1">
        <v>0</v>
      </c>
      <c r="E13" s="7" t="str">
        <f t="shared" si="0"/>
        <v>0</v>
      </c>
      <c r="G13" s="1">
        <v>0</v>
      </c>
      <c r="H13" s="1">
        <v>0</v>
      </c>
      <c r="I13" s="7" t="str">
        <f t="shared" si="1"/>
        <v>0</v>
      </c>
      <c r="K13" s="1">
        <v>0</v>
      </c>
      <c r="L13" s="1">
        <v>0</v>
      </c>
      <c r="M13" s="7" t="str">
        <f t="shared" si="2"/>
        <v>0</v>
      </c>
      <c r="O13" s="1">
        <v>1</v>
      </c>
      <c r="P13" s="1">
        <v>0</v>
      </c>
      <c r="R13" s="1">
        <v>1</v>
      </c>
      <c r="T13" s="1">
        <v>0</v>
      </c>
      <c r="U13" s="1">
        <v>0</v>
      </c>
      <c r="V13" s="1">
        <v>0</v>
      </c>
      <c r="X13" s="1">
        <v>1</v>
      </c>
      <c r="Y13" s="1">
        <v>0</v>
      </c>
      <c r="Z13" s="1">
        <v>0</v>
      </c>
      <c r="AA13" s="1">
        <v>0</v>
      </c>
      <c r="AC13" s="1">
        <v>2</v>
      </c>
      <c r="AE13" s="1">
        <f t="shared" si="3"/>
        <v>0</v>
      </c>
      <c r="AG13" s="12">
        <f t="shared" si="4"/>
        <v>3</v>
      </c>
    </row>
    <row r="14" spans="1:33" ht="12.75">
      <c r="A14" s="1">
        <v>31</v>
      </c>
      <c r="B14" s="1" t="s">
        <v>76</v>
      </c>
      <c r="C14" s="1">
        <v>0</v>
      </c>
      <c r="D14" s="1">
        <v>1</v>
      </c>
      <c r="E14" s="7">
        <f t="shared" si="0"/>
        <v>0</v>
      </c>
      <c r="G14" s="1">
        <v>1</v>
      </c>
      <c r="H14" s="1">
        <v>2</v>
      </c>
      <c r="I14" s="7">
        <f t="shared" si="1"/>
        <v>0.5</v>
      </c>
      <c r="K14" s="1">
        <v>0</v>
      </c>
      <c r="L14" s="1">
        <v>0</v>
      </c>
      <c r="M14" s="7" t="str">
        <f t="shared" si="2"/>
        <v>0</v>
      </c>
      <c r="O14" s="1">
        <v>0</v>
      </c>
      <c r="P14" s="1">
        <v>0</v>
      </c>
      <c r="R14" s="1">
        <v>1</v>
      </c>
      <c r="T14" s="1">
        <v>0</v>
      </c>
      <c r="U14" s="1">
        <v>0</v>
      </c>
      <c r="V14" s="1">
        <v>1</v>
      </c>
      <c r="X14" s="1">
        <v>0</v>
      </c>
      <c r="Y14" s="1">
        <v>0</v>
      </c>
      <c r="Z14" s="1">
        <v>1</v>
      </c>
      <c r="AA14" s="1">
        <v>0</v>
      </c>
      <c r="AC14" s="1">
        <v>3</v>
      </c>
      <c r="AE14" s="1">
        <f t="shared" si="3"/>
        <v>2</v>
      </c>
      <c r="AG14" s="12">
        <f t="shared" si="4"/>
        <v>-1</v>
      </c>
    </row>
    <row r="15" spans="1:33" ht="12.75">
      <c r="A15" s="1">
        <v>41</v>
      </c>
      <c r="B15" s="19" t="s">
        <v>71</v>
      </c>
      <c r="C15" s="1">
        <v>0</v>
      </c>
      <c r="D15" s="1">
        <v>0</v>
      </c>
      <c r="E15" s="7" t="str">
        <f t="shared" si="0"/>
        <v>0</v>
      </c>
      <c r="G15" s="1">
        <v>1</v>
      </c>
      <c r="H15" s="1">
        <v>4</v>
      </c>
      <c r="I15" s="7">
        <f t="shared" si="1"/>
        <v>0.25</v>
      </c>
      <c r="K15" s="1">
        <v>0</v>
      </c>
      <c r="L15" s="1">
        <v>2</v>
      </c>
      <c r="M15" s="7">
        <f t="shared" si="2"/>
        <v>0</v>
      </c>
      <c r="O15" s="1">
        <v>1</v>
      </c>
      <c r="P15" s="1">
        <v>6</v>
      </c>
      <c r="R15" s="1">
        <v>1</v>
      </c>
      <c r="T15" s="1">
        <v>1</v>
      </c>
      <c r="U15" s="1">
        <v>2</v>
      </c>
      <c r="V15" s="1">
        <v>0</v>
      </c>
      <c r="X15" s="1">
        <v>0</v>
      </c>
      <c r="Y15" s="1">
        <v>0</v>
      </c>
      <c r="Z15" s="1">
        <v>0</v>
      </c>
      <c r="AA15" s="1">
        <v>0</v>
      </c>
      <c r="AC15" s="1">
        <v>4</v>
      </c>
      <c r="AE15" s="1">
        <f t="shared" si="3"/>
        <v>2</v>
      </c>
      <c r="AG15" s="12">
        <f t="shared" si="4"/>
        <v>1</v>
      </c>
    </row>
    <row r="16" spans="1:33" ht="12.75">
      <c r="A16" s="1">
        <v>45</v>
      </c>
      <c r="B16" s="1" t="s">
        <v>72</v>
      </c>
      <c r="C16" s="1">
        <v>0</v>
      </c>
      <c r="D16" s="1">
        <v>0</v>
      </c>
      <c r="E16" s="7" t="str">
        <f t="shared" si="0"/>
        <v>0</v>
      </c>
      <c r="G16" s="1">
        <v>0</v>
      </c>
      <c r="H16" s="1">
        <v>0</v>
      </c>
      <c r="I16" s="7" t="str">
        <f t="shared" si="1"/>
        <v>0</v>
      </c>
      <c r="K16" s="1">
        <v>0</v>
      </c>
      <c r="L16" s="1">
        <v>0</v>
      </c>
      <c r="M16" s="7" t="str">
        <f t="shared" si="2"/>
        <v>0</v>
      </c>
      <c r="O16" s="1">
        <v>0</v>
      </c>
      <c r="P16" s="1">
        <v>1</v>
      </c>
      <c r="R16" s="1">
        <v>0</v>
      </c>
      <c r="T16" s="1">
        <v>0</v>
      </c>
      <c r="U16" s="1">
        <v>0</v>
      </c>
      <c r="V16" s="1">
        <v>0</v>
      </c>
      <c r="X16" s="1">
        <v>0</v>
      </c>
      <c r="Y16" s="1">
        <v>0</v>
      </c>
      <c r="Z16" s="1">
        <v>0</v>
      </c>
      <c r="AA16" s="1">
        <v>0</v>
      </c>
      <c r="AC16" s="1">
        <v>1</v>
      </c>
      <c r="AE16" s="1">
        <f t="shared" si="3"/>
        <v>0</v>
      </c>
      <c r="AG16" s="12">
        <f t="shared" si="4"/>
        <v>1</v>
      </c>
    </row>
    <row r="17" spans="1:33" ht="12.75">
      <c r="A17" s="1">
        <v>51</v>
      </c>
      <c r="B17" s="1" t="s">
        <v>73</v>
      </c>
      <c r="C17" s="1">
        <v>0</v>
      </c>
      <c r="D17" s="1">
        <v>0</v>
      </c>
      <c r="E17" s="7" t="str">
        <f t="shared" si="0"/>
        <v>0</v>
      </c>
      <c r="G17" s="1">
        <v>0</v>
      </c>
      <c r="H17" s="1">
        <v>0</v>
      </c>
      <c r="I17" s="7" t="str">
        <f t="shared" si="1"/>
        <v>0</v>
      </c>
      <c r="K17" s="1">
        <v>0</v>
      </c>
      <c r="L17" s="1">
        <v>0</v>
      </c>
      <c r="M17" s="7" t="str">
        <f t="shared" si="2"/>
        <v>0</v>
      </c>
      <c r="O17" s="1">
        <v>0</v>
      </c>
      <c r="P17" s="1">
        <v>0</v>
      </c>
      <c r="R17" s="1">
        <v>0</v>
      </c>
      <c r="T17" s="1">
        <v>0</v>
      </c>
      <c r="U17" s="1">
        <v>0</v>
      </c>
      <c r="V17" s="1">
        <v>0</v>
      </c>
      <c r="X17" s="1">
        <v>0</v>
      </c>
      <c r="Y17" s="1">
        <v>0</v>
      </c>
      <c r="Z17" s="1">
        <v>0</v>
      </c>
      <c r="AA17" s="1">
        <v>0</v>
      </c>
      <c r="AC17" s="1">
        <v>0</v>
      </c>
      <c r="AE17" s="1">
        <f t="shared" si="3"/>
        <v>0</v>
      </c>
      <c r="AG17" s="12">
        <f t="shared" si="4"/>
        <v>0</v>
      </c>
    </row>
    <row r="18" spans="1:33" ht="12.75">
      <c r="A18" s="1">
        <v>53</v>
      </c>
      <c r="B18" s="1" t="s">
        <v>74</v>
      </c>
      <c r="C18" s="1">
        <v>0</v>
      </c>
      <c r="D18" s="1">
        <v>1</v>
      </c>
      <c r="E18" s="7">
        <f t="shared" si="0"/>
        <v>0</v>
      </c>
      <c r="G18" s="1">
        <v>0</v>
      </c>
      <c r="H18" s="1">
        <v>0</v>
      </c>
      <c r="I18" s="7" t="str">
        <f t="shared" si="1"/>
        <v>0</v>
      </c>
      <c r="K18" s="1">
        <v>0</v>
      </c>
      <c r="L18" s="1">
        <v>0</v>
      </c>
      <c r="M18" s="7" t="str">
        <f t="shared" si="2"/>
        <v>0</v>
      </c>
      <c r="O18" s="1">
        <v>0</v>
      </c>
      <c r="P18" s="1">
        <v>0</v>
      </c>
      <c r="R18" s="1">
        <v>0</v>
      </c>
      <c r="T18" s="1">
        <v>0</v>
      </c>
      <c r="U18" s="1">
        <v>1</v>
      </c>
      <c r="V18" s="1">
        <v>0</v>
      </c>
      <c r="X18" s="1">
        <v>0</v>
      </c>
      <c r="Y18" s="1">
        <v>0</v>
      </c>
      <c r="Z18" s="1">
        <v>0</v>
      </c>
      <c r="AA18" s="1">
        <v>0</v>
      </c>
      <c r="AC18" s="1">
        <v>4</v>
      </c>
      <c r="AE18" s="1">
        <f t="shared" si="3"/>
        <v>0</v>
      </c>
      <c r="AG18" s="12">
        <f t="shared" si="4"/>
        <v>-2</v>
      </c>
    </row>
    <row r="19" spans="1:33" ht="12.75">
      <c r="A19" s="1">
        <v>55</v>
      </c>
      <c r="B19" s="4" t="s">
        <v>75</v>
      </c>
      <c r="C19" s="1">
        <v>0</v>
      </c>
      <c r="D19" s="1">
        <v>0</v>
      </c>
      <c r="E19" s="7" t="str">
        <f t="shared" si="0"/>
        <v>0</v>
      </c>
      <c r="G19" s="1">
        <v>1</v>
      </c>
      <c r="H19" s="1">
        <v>1</v>
      </c>
      <c r="I19" s="7">
        <f t="shared" si="1"/>
        <v>1</v>
      </c>
      <c r="K19" s="1">
        <v>0</v>
      </c>
      <c r="L19" s="1">
        <v>0</v>
      </c>
      <c r="M19" s="7" t="str">
        <f t="shared" si="2"/>
        <v>0</v>
      </c>
      <c r="O19" s="1">
        <v>0</v>
      </c>
      <c r="P19" s="1">
        <v>2</v>
      </c>
      <c r="R19" s="1">
        <v>1</v>
      </c>
      <c r="T19" s="1">
        <v>0</v>
      </c>
      <c r="U19" s="1">
        <v>0</v>
      </c>
      <c r="V19" s="1">
        <v>0</v>
      </c>
      <c r="X19" s="1">
        <v>0</v>
      </c>
      <c r="Y19" s="1">
        <v>0</v>
      </c>
      <c r="Z19" s="1">
        <v>0</v>
      </c>
      <c r="AA19" s="1">
        <v>0</v>
      </c>
      <c r="AC19" s="1">
        <v>3</v>
      </c>
      <c r="AE19" s="1">
        <f t="shared" si="3"/>
        <v>2</v>
      </c>
      <c r="AG19" s="12">
        <f t="shared" si="4"/>
        <v>3</v>
      </c>
    </row>
    <row r="20" spans="1:33" ht="12.75">
      <c r="A20" s="1"/>
      <c r="B20" s="1"/>
      <c r="C20" s="1">
        <v>0</v>
      </c>
      <c r="D20" s="1">
        <v>0</v>
      </c>
      <c r="E20" s="7" t="str">
        <f t="shared" si="0"/>
        <v>0</v>
      </c>
      <c r="G20" s="1">
        <v>0</v>
      </c>
      <c r="H20" s="1">
        <v>0</v>
      </c>
      <c r="I20" s="7" t="str">
        <f t="shared" si="1"/>
        <v>0</v>
      </c>
      <c r="K20" s="1">
        <v>0</v>
      </c>
      <c r="L20" s="1">
        <v>0</v>
      </c>
      <c r="M20" s="7" t="str">
        <f t="shared" si="2"/>
        <v>0</v>
      </c>
      <c r="O20" s="1">
        <v>0</v>
      </c>
      <c r="P20" s="1">
        <v>0</v>
      </c>
      <c r="R20" s="1">
        <v>0</v>
      </c>
      <c r="T20" s="1">
        <v>0</v>
      </c>
      <c r="U20" s="1">
        <v>0</v>
      </c>
      <c r="V20" s="1">
        <v>0</v>
      </c>
      <c r="X20" s="1">
        <v>0</v>
      </c>
      <c r="Y20" s="1">
        <v>0</v>
      </c>
      <c r="Z20" s="1">
        <v>0</v>
      </c>
      <c r="AA20" s="1">
        <v>0</v>
      </c>
      <c r="AC20" s="1">
        <v>0</v>
      </c>
      <c r="AE20" s="1">
        <f t="shared" si="3"/>
        <v>0</v>
      </c>
      <c r="AG20" s="12">
        <f t="shared" si="4"/>
        <v>0</v>
      </c>
    </row>
    <row r="21" spans="1:33" ht="12.75">
      <c r="A21" s="1"/>
      <c r="B21" s="1"/>
      <c r="C21" s="1">
        <v>0</v>
      </c>
      <c r="D21" s="1">
        <v>0</v>
      </c>
      <c r="E21" s="7" t="str">
        <f t="shared" si="0"/>
        <v>0</v>
      </c>
      <c r="G21" s="1">
        <v>0</v>
      </c>
      <c r="H21" s="1">
        <v>0</v>
      </c>
      <c r="I21" s="7" t="str">
        <f t="shared" si="1"/>
        <v>0</v>
      </c>
      <c r="K21" s="1">
        <v>0</v>
      </c>
      <c r="L21" s="1">
        <v>0</v>
      </c>
      <c r="M21" s="7" t="str">
        <f t="shared" si="2"/>
        <v>0</v>
      </c>
      <c r="O21" s="1">
        <v>0</v>
      </c>
      <c r="P21" s="1">
        <v>0</v>
      </c>
      <c r="R21" s="1">
        <v>0</v>
      </c>
      <c r="T21" s="1">
        <v>0</v>
      </c>
      <c r="U21" s="1">
        <v>0</v>
      </c>
      <c r="V21" s="1">
        <v>0</v>
      </c>
      <c r="X21" s="1">
        <v>0</v>
      </c>
      <c r="Y21" s="1">
        <v>0</v>
      </c>
      <c r="Z21" s="1">
        <v>0</v>
      </c>
      <c r="AA21" s="1">
        <v>0</v>
      </c>
      <c r="AC21" s="1">
        <v>0</v>
      </c>
      <c r="AE21" s="1">
        <f t="shared" si="3"/>
        <v>0</v>
      </c>
      <c r="AG21" s="12">
        <f t="shared" si="4"/>
        <v>0</v>
      </c>
    </row>
    <row r="22" spans="1:33" ht="12.75">
      <c r="A22" s="1"/>
      <c r="B22" s="1"/>
      <c r="C22" s="1"/>
      <c r="D22" s="1"/>
      <c r="E22" s="7" t="str">
        <f t="shared" si="0"/>
        <v>0</v>
      </c>
      <c r="G22" s="1"/>
      <c r="H22" s="1"/>
      <c r="I22" s="7" t="str">
        <f t="shared" si="1"/>
        <v>0</v>
      </c>
      <c r="K22" s="1"/>
      <c r="L22" s="1"/>
      <c r="M22" s="7" t="str">
        <f t="shared" si="2"/>
        <v>0</v>
      </c>
      <c r="O22" s="1"/>
      <c r="P22" s="1"/>
      <c r="R22" s="1"/>
      <c r="T22" s="1"/>
      <c r="U22" s="1"/>
      <c r="V22" s="1"/>
      <c r="X22" s="1"/>
      <c r="Y22" s="1"/>
      <c r="Z22" s="1"/>
      <c r="AA22" s="1"/>
      <c r="AC22" s="1"/>
      <c r="AE22" s="1">
        <f t="shared" si="3"/>
        <v>0</v>
      </c>
      <c r="AG22" s="12">
        <f t="shared" si="4"/>
        <v>0</v>
      </c>
    </row>
    <row r="23" spans="1:33" ht="12.75">
      <c r="A23" s="1"/>
      <c r="B23" s="1"/>
      <c r="C23" s="1"/>
      <c r="D23" s="1"/>
      <c r="E23" s="7"/>
      <c r="G23" s="1"/>
      <c r="H23" s="1"/>
      <c r="I23" s="7"/>
      <c r="K23" s="1"/>
      <c r="L23" s="1"/>
      <c r="M23" s="7"/>
      <c r="O23" s="1"/>
      <c r="P23" s="1"/>
      <c r="R23" s="1"/>
      <c r="T23" s="1"/>
      <c r="U23" s="1"/>
      <c r="V23" s="1"/>
      <c r="X23" s="1"/>
      <c r="Y23" s="1"/>
      <c r="Z23" s="1"/>
      <c r="AA23" s="1"/>
      <c r="AC23" s="1"/>
      <c r="AE23" s="1"/>
      <c r="AG23" s="12"/>
    </row>
    <row r="24" spans="1:33" ht="12.75">
      <c r="A24" s="1"/>
      <c r="B24" s="1"/>
      <c r="C24" s="1"/>
      <c r="D24" s="1"/>
      <c r="E24" s="7"/>
      <c r="G24" s="1"/>
      <c r="H24" s="1"/>
      <c r="I24" s="7"/>
      <c r="K24" s="1"/>
      <c r="L24" s="1"/>
      <c r="M24" s="7"/>
      <c r="O24" s="1"/>
      <c r="P24" s="1"/>
      <c r="R24" s="1"/>
      <c r="T24" s="1"/>
      <c r="U24" s="1"/>
      <c r="V24" s="1"/>
      <c r="X24" s="1"/>
      <c r="Y24" s="1"/>
      <c r="Z24" s="1"/>
      <c r="AA24" s="1"/>
      <c r="AC24" s="1"/>
      <c r="AE24" s="1"/>
      <c r="AG24" s="12"/>
    </row>
    <row r="25" spans="1:33" ht="12.75">
      <c r="A25" s="1"/>
      <c r="B25" s="1"/>
      <c r="C25" s="1"/>
      <c r="D25" s="1"/>
      <c r="E25" s="7"/>
      <c r="G25" s="1"/>
      <c r="H25" s="1"/>
      <c r="I25" s="7"/>
      <c r="K25" s="1"/>
      <c r="L25" s="1"/>
      <c r="M25" s="7"/>
      <c r="O25" s="1"/>
      <c r="P25" s="1"/>
      <c r="R25" s="1"/>
      <c r="T25" s="1"/>
      <c r="U25" s="1"/>
      <c r="V25" s="1"/>
      <c r="X25" s="1"/>
      <c r="Y25" s="1"/>
      <c r="Z25" s="1"/>
      <c r="AA25" s="1"/>
      <c r="AC25" s="1"/>
      <c r="AE25" s="1"/>
      <c r="AG25" s="12"/>
    </row>
    <row r="26" spans="1:33" ht="12.75">
      <c r="A26" s="28" t="s">
        <v>7</v>
      </c>
      <c r="B26" s="29"/>
      <c r="C26" s="1"/>
      <c r="D26" s="1"/>
      <c r="E26" s="7"/>
      <c r="G26" s="1"/>
      <c r="H26" s="1"/>
      <c r="I26" s="7"/>
      <c r="K26" s="1"/>
      <c r="L26" s="1"/>
      <c r="M26" s="7"/>
      <c r="O26" s="1"/>
      <c r="P26" s="1"/>
      <c r="R26" s="1"/>
      <c r="T26" s="1"/>
      <c r="U26" s="1"/>
      <c r="V26" s="1"/>
      <c r="X26" s="1"/>
      <c r="Y26" s="1"/>
      <c r="Z26" s="1"/>
      <c r="AA26" s="1"/>
      <c r="AC26" s="1"/>
      <c r="AE26" s="1"/>
      <c r="AG26" s="12"/>
    </row>
    <row r="27" spans="1:33" ht="12.75">
      <c r="A27" s="28" t="s">
        <v>50</v>
      </c>
      <c r="B27" s="29"/>
      <c r="C27" s="1">
        <f>SUM(C9:C24)</f>
        <v>2</v>
      </c>
      <c r="D27" s="1">
        <f>SUM(D9:D24)</f>
        <v>8</v>
      </c>
      <c r="E27" s="7">
        <f t="shared" si="0"/>
        <v>0.25</v>
      </c>
      <c r="G27" s="1">
        <f>SUM(G9:G24)</f>
        <v>8</v>
      </c>
      <c r="H27" s="1">
        <f>SUM(H9:H24)</f>
        <v>18</v>
      </c>
      <c r="I27" s="7">
        <f t="shared" si="1"/>
        <v>0.4444444444444444</v>
      </c>
      <c r="K27" s="1">
        <f>SUM(K9:K24)</f>
        <v>6</v>
      </c>
      <c r="L27" s="1">
        <f>SUM(L9:L24)</f>
        <v>10</v>
      </c>
      <c r="M27" s="7">
        <f t="shared" si="2"/>
        <v>0.6</v>
      </c>
      <c r="O27" s="1">
        <f>SUM(O9:O24)</f>
        <v>5</v>
      </c>
      <c r="P27" s="1">
        <f>SUM(P9:P24)</f>
        <v>13</v>
      </c>
      <c r="R27" s="1">
        <f>SUM(R9:R24)</f>
        <v>10</v>
      </c>
      <c r="T27" s="1">
        <f>SUM(T9:T24)</f>
        <v>5</v>
      </c>
      <c r="U27" s="1">
        <f>SUM(U9:U24)</f>
        <v>4</v>
      </c>
      <c r="V27" s="1">
        <f>SUM(V9:V24)</f>
        <v>8</v>
      </c>
      <c r="X27" s="1">
        <f>SUM(X9:X24)</f>
        <v>4</v>
      </c>
      <c r="Y27" s="1">
        <f>SUM(Y9:Y24)</f>
        <v>2</v>
      </c>
      <c r="Z27" s="1">
        <f>SUM(Z9:Z24)</f>
        <v>2</v>
      </c>
      <c r="AA27" s="1">
        <f>SUM(AA9:AA24)</f>
        <v>0</v>
      </c>
      <c r="AC27" s="1"/>
      <c r="AE27" s="1">
        <f>(C27*3)+(G27*2)+K27</f>
        <v>28</v>
      </c>
      <c r="AG27" s="12">
        <f t="shared" si="4"/>
        <v>16</v>
      </c>
    </row>
    <row r="28" spans="1:33" ht="12.75">
      <c r="A28" s="28" t="s">
        <v>81</v>
      </c>
      <c r="B28" s="29"/>
      <c r="C28" s="1">
        <v>10</v>
      </c>
      <c r="D28" s="1">
        <v>12</v>
      </c>
      <c r="E28" s="7">
        <f t="shared" si="0"/>
        <v>0.8333333333333334</v>
      </c>
      <c r="G28" s="1">
        <v>12</v>
      </c>
      <c r="H28" s="1">
        <v>28</v>
      </c>
      <c r="I28" s="7">
        <f t="shared" si="1"/>
        <v>0.42857142857142855</v>
      </c>
      <c r="K28" s="1">
        <v>6</v>
      </c>
      <c r="L28" s="1">
        <v>10</v>
      </c>
      <c r="M28" s="7">
        <f t="shared" si="2"/>
        <v>0.6</v>
      </c>
      <c r="O28" s="1">
        <v>0</v>
      </c>
      <c r="P28" s="1">
        <v>0</v>
      </c>
      <c r="Q28" t="s">
        <v>33</v>
      </c>
      <c r="R28" s="1">
        <v>11</v>
      </c>
      <c r="T28" s="1">
        <v>0</v>
      </c>
      <c r="U28" s="1">
        <v>0</v>
      </c>
      <c r="V28" s="1">
        <v>0</v>
      </c>
      <c r="X28" s="1">
        <v>0</v>
      </c>
      <c r="Y28" s="1">
        <v>0</v>
      </c>
      <c r="Z28" s="1">
        <v>0</v>
      </c>
      <c r="AA28" s="1">
        <v>0</v>
      </c>
      <c r="AB28" t="s">
        <v>33</v>
      </c>
      <c r="AC28" s="1"/>
      <c r="AE28" s="1">
        <f>(C28*3)+(G28*2)+K28</f>
        <v>60</v>
      </c>
      <c r="AG28" s="12">
        <f t="shared" si="4"/>
        <v>27</v>
      </c>
    </row>
  </sheetData>
  <sheetProtection/>
  <mergeCells count="19">
    <mergeCell ref="H1:V1"/>
    <mergeCell ref="AB2:AG2"/>
    <mergeCell ref="C3:G3"/>
    <mergeCell ref="X4:AA4"/>
    <mergeCell ref="A27:B27"/>
    <mergeCell ref="A28:B28"/>
    <mergeCell ref="AC7:AC8"/>
    <mergeCell ref="AE7:AE8"/>
    <mergeCell ref="X7:AA7"/>
    <mergeCell ref="R7:R8"/>
    <mergeCell ref="AG7:AG8"/>
    <mergeCell ref="A26:B26"/>
    <mergeCell ref="X5:AA5"/>
    <mergeCell ref="A7:B7"/>
    <mergeCell ref="C7:E7"/>
    <mergeCell ref="G7:I7"/>
    <mergeCell ref="T7:V7"/>
    <mergeCell ref="K7:M7"/>
    <mergeCell ref="O7:P7"/>
  </mergeCells>
  <printOptions/>
  <pageMargins left="0.25" right="0.25" top="1" bottom="1" header="0.5" footer="0.5"/>
  <pageSetup orientation="landscape" scale="98"/>
  <colBreaks count="1" manualBreakCount="1">
    <brk id="33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G28"/>
  <sheetViews>
    <sheetView workbookViewId="0" topLeftCell="A1">
      <selection activeCell="O28" sqref="O28"/>
    </sheetView>
  </sheetViews>
  <sheetFormatPr defaultColWidth="11.00390625" defaultRowHeight="12.75"/>
  <cols>
    <col min="1" max="1" width="2.75390625" style="0" customWidth="1"/>
    <col min="2" max="2" width="16.75390625" style="0" customWidth="1"/>
    <col min="3" max="4" width="2.75390625" style="0" customWidth="1"/>
    <col min="5" max="5" width="4.625" style="0" customWidth="1"/>
    <col min="6" max="6" width="1.75390625" style="0" customWidth="1"/>
    <col min="7" max="8" width="2.75390625" style="0" customWidth="1"/>
    <col min="9" max="9" width="4.625" style="0" customWidth="1"/>
    <col min="10" max="10" width="1.75390625" style="0" customWidth="1"/>
    <col min="11" max="12" width="2.75390625" style="0" customWidth="1"/>
    <col min="13" max="13" width="4.625" style="0" customWidth="1"/>
    <col min="14" max="14" width="1.75390625" style="0" customWidth="1"/>
    <col min="15" max="16" width="2.75390625" style="0" customWidth="1"/>
    <col min="17" max="17" width="1.75390625" style="0" customWidth="1"/>
    <col min="18" max="18" width="2.75390625" style="0" customWidth="1"/>
    <col min="19" max="19" width="0.875" style="0" customWidth="1"/>
    <col min="20" max="22" width="2.75390625" style="0" customWidth="1"/>
    <col min="23" max="23" width="1.00390625" style="0" customWidth="1"/>
    <col min="24" max="27" width="2.75390625" style="0" customWidth="1"/>
    <col min="28" max="32" width="3.00390625" style="0" customWidth="1"/>
    <col min="33" max="33" width="5.75390625" style="0" customWidth="1"/>
  </cols>
  <sheetData>
    <row r="1" spans="8:22" ht="12.75">
      <c r="H1" s="26" t="s">
        <v>79</v>
      </c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</row>
    <row r="2" spans="2:33" ht="12.75">
      <c r="B2" t="s">
        <v>24</v>
      </c>
      <c r="AB2" s="34" t="s">
        <v>29</v>
      </c>
      <c r="AC2" s="43"/>
      <c r="AD2" s="43"/>
      <c r="AE2" s="43"/>
      <c r="AF2" s="43"/>
      <c r="AG2" s="44"/>
    </row>
    <row r="3" spans="2:33" ht="12.75">
      <c r="B3" t="s">
        <v>25</v>
      </c>
      <c r="C3" s="45" t="s">
        <v>82</v>
      </c>
      <c r="D3" s="33"/>
      <c r="E3" s="33"/>
      <c r="F3" s="33"/>
      <c r="G3" s="33"/>
      <c r="AB3" s="1">
        <v>1</v>
      </c>
      <c r="AC3" s="1">
        <v>2</v>
      </c>
      <c r="AD3" s="1">
        <v>3</v>
      </c>
      <c r="AE3" s="1">
        <v>4</v>
      </c>
      <c r="AF3" s="1" t="s">
        <v>27</v>
      </c>
      <c r="AG3" s="4" t="s">
        <v>28</v>
      </c>
    </row>
    <row r="4" spans="2:33" ht="12.75">
      <c r="B4" t="s">
        <v>26</v>
      </c>
      <c r="C4">
        <f>IF(AE27&gt;AE28,HTR1Randolph!C4+1,HTR1Randolph!C4+0)</f>
        <v>3</v>
      </c>
      <c r="D4" s="3" t="s">
        <v>30</v>
      </c>
      <c r="E4" s="9">
        <f>IF(AE27&lt;AE28,HTR1Randolph!E4+1,HTR1Randolph!E4+0)</f>
        <v>6</v>
      </c>
      <c r="F4" t="s">
        <v>31</v>
      </c>
      <c r="X4" s="35" t="s">
        <v>43</v>
      </c>
      <c r="Y4" s="35"/>
      <c r="Z4" s="35"/>
      <c r="AA4" s="36"/>
      <c r="AB4" s="1">
        <v>7</v>
      </c>
      <c r="AC4" s="1">
        <v>19</v>
      </c>
      <c r="AD4" s="1">
        <v>17</v>
      </c>
      <c r="AE4" s="1">
        <v>7</v>
      </c>
      <c r="AF4" s="1"/>
      <c r="AG4" s="1">
        <f>SUM(AB4:AF4)</f>
        <v>50</v>
      </c>
    </row>
    <row r="5" spans="3:33" ht="12.75">
      <c r="C5" s="6">
        <f>IF(AE27&gt;AE28,1,0)</f>
        <v>1</v>
      </c>
      <c r="E5" s="6">
        <f>IF(AE27&lt;AE28,1,0)</f>
        <v>0</v>
      </c>
      <c r="X5" s="35" t="str">
        <f>C3</f>
        <v>Winside</v>
      </c>
      <c r="Y5" s="35"/>
      <c r="Z5" s="35"/>
      <c r="AA5" s="36"/>
      <c r="AB5" s="1">
        <v>7</v>
      </c>
      <c r="AC5" s="1">
        <v>5</v>
      </c>
      <c r="AD5" s="1">
        <v>1</v>
      </c>
      <c r="AE5" s="1">
        <v>5</v>
      </c>
      <c r="AF5" s="1"/>
      <c r="AG5" s="1">
        <f>SUM(AB5:AF5)</f>
        <v>18</v>
      </c>
    </row>
    <row r="7" spans="1:33" ht="12.75">
      <c r="A7" s="28" t="s">
        <v>0</v>
      </c>
      <c r="B7" s="29"/>
      <c r="C7" s="28" t="s">
        <v>1</v>
      </c>
      <c r="D7" s="32"/>
      <c r="E7" s="39"/>
      <c r="G7" s="28" t="s">
        <v>8</v>
      </c>
      <c r="H7" s="32"/>
      <c r="I7" s="29"/>
      <c r="K7" s="40" t="s">
        <v>14</v>
      </c>
      <c r="L7" s="41"/>
      <c r="M7" s="42"/>
      <c r="O7" s="28" t="s">
        <v>9</v>
      </c>
      <c r="P7" s="29"/>
      <c r="R7" s="37" t="s">
        <v>12</v>
      </c>
      <c r="T7" s="40" t="s">
        <v>13</v>
      </c>
      <c r="U7" s="41"/>
      <c r="V7" s="42"/>
      <c r="X7" s="28" t="s">
        <v>17</v>
      </c>
      <c r="Y7" s="32"/>
      <c r="Z7" s="32"/>
      <c r="AA7" s="29"/>
      <c r="AC7" s="37" t="s">
        <v>21</v>
      </c>
      <c r="AE7" s="37" t="s">
        <v>22</v>
      </c>
      <c r="AG7" s="37" t="s">
        <v>23</v>
      </c>
    </row>
    <row r="8" spans="1:33" ht="12.75">
      <c r="A8" s="2" t="s">
        <v>6</v>
      </c>
      <c r="B8" s="2" t="s">
        <v>5</v>
      </c>
      <c r="C8" s="2" t="s">
        <v>2</v>
      </c>
      <c r="D8" s="2" t="s">
        <v>3</v>
      </c>
      <c r="E8" s="2" t="s">
        <v>4</v>
      </c>
      <c r="G8" s="2" t="s">
        <v>2</v>
      </c>
      <c r="H8" s="2" t="s">
        <v>3</v>
      </c>
      <c r="I8" s="2" t="s">
        <v>4</v>
      </c>
      <c r="K8" s="2" t="s">
        <v>2</v>
      </c>
      <c r="L8" s="2" t="s">
        <v>3</v>
      </c>
      <c r="M8" s="2" t="s">
        <v>4</v>
      </c>
      <c r="O8" s="2" t="s">
        <v>10</v>
      </c>
      <c r="P8" s="2" t="s">
        <v>11</v>
      </c>
      <c r="R8" s="38"/>
      <c r="T8" s="2" t="s">
        <v>15</v>
      </c>
      <c r="U8" s="2" t="s">
        <v>16</v>
      </c>
      <c r="V8" s="2" t="s">
        <v>12</v>
      </c>
      <c r="X8" s="2" t="s">
        <v>3</v>
      </c>
      <c r="Y8" s="2" t="s">
        <v>18</v>
      </c>
      <c r="Z8" s="2" t="s">
        <v>19</v>
      </c>
      <c r="AA8" s="2" t="s">
        <v>20</v>
      </c>
      <c r="AC8" s="38"/>
      <c r="AE8" s="38"/>
      <c r="AG8" s="38"/>
    </row>
    <row r="9" spans="1:33" ht="12.75">
      <c r="A9" s="1">
        <v>11</v>
      </c>
      <c r="B9" s="1" t="s">
        <v>66</v>
      </c>
      <c r="C9" s="1">
        <v>0</v>
      </c>
      <c r="D9" s="1">
        <v>2</v>
      </c>
      <c r="E9" s="7">
        <f>IF(D9=0,"0",(C9/D9))</f>
        <v>0</v>
      </c>
      <c r="G9" s="1">
        <v>1</v>
      </c>
      <c r="H9" s="1">
        <v>5</v>
      </c>
      <c r="I9" s="7">
        <f>IF(H9=0,"0",(G9/H9))</f>
        <v>0.2</v>
      </c>
      <c r="K9" s="1">
        <v>1</v>
      </c>
      <c r="L9" s="1">
        <v>1</v>
      </c>
      <c r="M9" s="7">
        <f>IF(L9=0,"0",(K9/L9))</f>
        <v>1</v>
      </c>
      <c r="O9" s="1">
        <v>0</v>
      </c>
      <c r="P9" s="1">
        <v>1</v>
      </c>
      <c r="R9" s="1">
        <v>4</v>
      </c>
      <c r="T9" s="1">
        <v>0</v>
      </c>
      <c r="U9" s="1">
        <v>0</v>
      </c>
      <c r="V9" s="1">
        <v>0</v>
      </c>
      <c r="X9" s="1">
        <v>0</v>
      </c>
      <c r="Y9" s="1">
        <v>2</v>
      </c>
      <c r="Z9" s="1">
        <v>0</v>
      </c>
      <c r="AA9" s="1">
        <v>0</v>
      </c>
      <c r="AC9" s="1">
        <v>4</v>
      </c>
      <c r="AE9" s="1">
        <f>(C9*3)+(G9*2)+K9</f>
        <v>3</v>
      </c>
      <c r="AG9" s="12">
        <f>C9-D9+G9-H9+K9-L9+(O9*2)+P9-R9-T9-U9-V9+(X9*2)+Y9+Z9+(AA9*3)+AE9</f>
        <v>-4</v>
      </c>
    </row>
    <row r="10" spans="1:33" ht="12.75">
      <c r="A10" s="1">
        <v>15</v>
      </c>
      <c r="B10" s="1" t="s">
        <v>67</v>
      </c>
      <c r="C10" s="1">
        <v>0</v>
      </c>
      <c r="D10" s="1">
        <v>2</v>
      </c>
      <c r="E10" s="7">
        <f aca="true" t="shared" si="0" ref="E10:E28">IF(D10=0,"0",(C10/D10))</f>
        <v>0</v>
      </c>
      <c r="G10" s="1">
        <v>4</v>
      </c>
      <c r="H10" s="1">
        <v>4</v>
      </c>
      <c r="I10" s="7">
        <f aca="true" t="shared" si="1" ref="I10:I28">IF(H10=0,"0",(G10/H10))</f>
        <v>1</v>
      </c>
      <c r="K10" s="1">
        <v>3</v>
      </c>
      <c r="L10" s="1">
        <v>5</v>
      </c>
      <c r="M10" s="7">
        <f aca="true" t="shared" si="2" ref="M10:M28">IF(L10=0,"0",(K10/L10))</f>
        <v>0.6</v>
      </c>
      <c r="O10" s="1">
        <v>0</v>
      </c>
      <c r="P10" s="1">
        <v>3</v>
      </c>
      <c r="R10" s="1">
        <v>1</v>
      </c>
      <c r="T10" s="1">
        <v>0</v>
      </c>
      <c r="U10" s="1">
        <v>0</v>
      </c>
      <c r="V10" s="1">
        <v>0</v>
      </c>
      <c r="X10" s="1">
        <v>6</v>
      </c>
      <c r="Y10" s="1">
        <v>1</v>
      </c>
      <c r="Z10" s="1">
        <v>0</v>
      </c>
      <c r="AA10" s="1">
        <v>0</v>
      </c>
      <c r="AC10" s="1">
        <v>4</v>
      </c>
      <c r="AE10" s="1">
        <f aca="true" t="shared" si="3" ref="AE10:AE28">(C10*3)+(G10*2)+K10</f>
        <v>11</v>
      </c>
      <c r="AG10" s="12">
        <f aca="true" t="shared" si="4" ref="AG10:AG28">C10-D10+G10-H10+K10-L10+(O10*2)+P10-R10-T10-U10-V10+(X10*2)+Y10+Z10+(AA10*3)+AE10</f>
        <v>22</v>
      </c>
    </row>
    <row r="11" spans="1:33" ht="12.75">
      <c r="A11" s="1">
        <v>21</v>
      </c>
      <c r="B11" s="1" t="s">
        <v>68</v>
      </c>
      <c r="C11" s="1">
        <v>0</v>
      </c>
      <c r="D11" s="1">
        <v>0</v>
      </c>
      <c r="E11" s="7" t="str">
        <f t="shared" si="0"/>
        <v>0</v>
      </c>
      <c r="G11" s="1">
        <v>0</v>
      </c>
      <c r="H11" s="1">
        <v>1</v>
      </c>
      <c r="I11" s="7">
        <f t="shared" si="1"/>
        <v>0</v>
      </c>
      <c r="K11" s="1">
        <v>1</v>
      </c>
      <c r="L11" s="1">
        <v>2</v>
      </c>
      <c r="M11" s="7">
        <f t="shared" si="2"/>
        <v>0.5</v>
      </c>
      <c r="O11" s="1">
        <v>0</v>
      </c>
      <c r="P11" s="1">
        <v>1</v>
      </c>
      <c r="R11" s="1">
        <v>4</v>
      </c>
      <c r="T11" s="1">
        <v>0</v>
      </c>
      <c r="U11" s="1">
        <v>1</v>
      </c>
      <c r="V11" s="1">
        <v>0</v>
      </c>
      <c r="X11" s="1">
        <v>0</v>
      </c>
      <c r="Y11" s="1">
        <v>4</v>
      </c>
      <c r="Z11" s="1">
        <v>0</v>
      </c>
      <c r="AA11" s="1">
        <v>0</v>
      </c>
      <c r="AC11" s="1">
        <v>4</v>
      </c>
      <c r="AE11" s="1">
        <f t="shared" si="3"/>
        <v>1</v>
      </c>
      <c r="AG11" s="12">
        <f t="shared" si="4"/>
        <v>-1</v>
      </c>
    </row>
    <row r="12" spans="1:33" ht="12.75">
      <c r="A12" s="1">
        <v>23</v>
      </c>
      <c r="B12" s="1" t="s">
        <v>69</v>
      </c>
      <c r="C12" s="1">
        <v>2</v>
      </c>
      <c r="D12" s="1">
        <v>5</v>
      </c>
      <c r="E12" s="7">
        <f t="shared" si="0"/>
        <v>0.4</v>
      </c>
      <c r="G12" s="1">
        <v>3</v>
      </c>
      <c r="H12" s="1">
        <v>6</v>
      </c>
      <c r="I12" s="7">
        <f t="shared" si="1"/>
        <v>0.5</v>
      </c>
      <c r="K12" s="1">
        <v>1</v>
      </c>
      <c r="L12" s="1">
        <v>2</v>
      </c>
      <c r="M12" s="7">
        <f t="shared" si="2"/>
        <v>0.5</v>
      </c>
      <c r="O12" s="1">
        <v>3</v>
      </c>
      <c r="P12" s="1">
        <v>5</v>
      </c>
      <c r="R12" s="1">
        <v>1</v>
      </c>
      <c r="T12" s="1">
        <v>0</v>
      </c>
      <c r="U12" s="1">
        <v>1</v>
      </c>
      <c r="V12" s="1">
        <v>0</v>
      </c>
      <c r="X12" s="1">
        <v>1</v>
      </c>
      <c r="Y12" s="1">
        <v>1</v>
      </c>
      <c r="Z12" s="1">
        <v>0</v>
      </c>
      <c r="AA12" s="1">
        <v>0</v>
      </c>
      <c r="AC12" s="1">
        <v>4</v>
      </c>
      <c r="AE12" s="1">
        <f t="shared" si="3"/>
        <v>13</v>
      </c>
      <c r="AG12" s="12">
        <f t="shared" si="4"/>
        <v>18</v>
      </c>
    </row>
    <row r="13" spans="1:33" ht="12.75">
      <c r="A13" s="1">
        <v>25</v>
      </c>
      <c r="B13" s="1" t="s">
        <v>70</v>
      </c>
      <c r="C13" s="1">
        <v>0</v>
      </c>
      <c r="D13" s="1">
        <v>0</v>
      </c>
      <c r="E13" s="7" t="str">
        <f t="shared" si="0"/>
        <v>0</v>
      </c>
      <c r="G13" s="1">
        <v>1</v>
      </c>
      <c r="H13" s="1">
        <v>5</v>
      </c>
      <c r="I13" s="7">
        <f t="shared" si="1"/>
        <v>0.2</v>
      </c>
      <c r="K13" s="1">
        <v>2</v>
      </c>
      <c r="L13" s="1">
        <v>5</v>
      </c>
      <c r="M13" s="7">
        <f t="shared" si="2"/>
        <v>0.4</v>
      </c>
      <c r="O13" s="1">
        <v>1</v>
      </c>
      <c r="P13" s="1">
        <v>1</v>
      </c>
      <c r="R13" s="1">
        <v>3</v>
      </c>
      <c r="T13" s="1">
        <v>0</v>
      </c>
      <c r="U13" s="1">
        <v>1</v>
      </c>
      <c r="V13" s="1">
        <v>0</v>
      </c>
      <c r="X13" s="1">
        <v>3</v>
      </c>
      <c r="Y13" s="1">
        <v>2</v>
      </c>
      <c r="Z13" s="1">
        <v>0</v>
      </c>
      <c r="AA13" s="1">
        <v>1</v>
      </c>
      <c r="AC13" s="1">
        <v>4</v>
      </c>
      <c r="AE13" s="1">
        <f t="shared" si="3"/>
        <v>4</v>
      </c>
      <c r="AG13" s="12">
        <f t="shared" si="4"/>
        <v>7</v>
      </c>
    </row>
    <row r="14" spans="1:33" ht="12.75">
      <c r="A14" s="1">
        <v>31</v>
      </c>
      <c r="B14" s="1" t="s">
        <v>76</v>
      </c>
      <c r="C14" s="1">
        <v>0</v>
      </c>
      <c r="D14" s="1">
        <v>1</v>
      </c>
      <c r="E14" s="7">
        <f t="shared" si="0"/>
        <v>0</v>
      </c>
      <c r="G14" s="1">
        <v>1</v>
      </c>
      <c r="H14" s="1">
        <v>3</v>
      </c>
      <c r="I14" s="7">
        <f t="shared" si="1"/>
        <v>0.3333333333333333</v>
      </c>
      <c r="K14" s="1">
        <v>0</v>
      </c>
      <c r="L14" s="1">
        <v>0</v>
      </c>
      <c r="M14" s="7" t="str">
        <f t="shared" si="2"/>
        <v>0</v>
      </c>
      <c r="O14" s="1">
        <v>1</v>
      </c>
      <c r="P14" s="1">
        <v>1</v>
      </c>
      <c r="R14" s="1">
        <v>0</v>
      </c>
      <c r="T14" s="1">
        <v>1</v>
      </c>
      <c r="U14" s="1">
        <v>0</v>
      </c>
      <c r="V14" s="1">
        <v>0</v>
      </c>
      <c r="X14" s="1">
        <v>1</v>
      </c>
      <c r="Y14" s="1">
        <v>2</v>
      </c>
      <c r="Z14" s="1">
        <v>0</v>
      </c>
      <c r="AA14" s="1">
        <v>0</v>
      </c>
      <c r="AC14" s="1">
        <v>4</v>
      </c>
      <c r="AE14" s="1">
        <f t="shared" si="3"/>
        <v>2</v>
      </c>
      <c r="AG14" s="12">
        <f t="shared" si="4"/>
        <v>5</v>
      </c>
    </row>
    <row r="15" spans="1:33" ht="12.75">
      <c r="A15" s="1">
        <v>41</v>
      </c>
      <c r="B15" s="19" t="s">
        <v>71</v>
      </c>
      <c r="C15" s="1">
        <v>0</v>
      </c>
      <c r="D15" s="1">
        <v>0</v>
      </c>
      <c r="E15" s="7" t="str">
        <f t="shared" si="0"/>
        <v>0</v>
      </c>
      <c r="G15" s="1">
        <v>2</v>
      </c>
      <c r="H15" s="1">
        <v>5</v>
      </c>
      <c r="I15" s="7">
        <f t="shared" si="1"/>
        <v>0.4</v>
      </c>
      <c r="K15" s="1">
        <v>2</v>
      </c>
      <c r="L15" s="1">
        <v>2</v>
      </c>
      <c r="M15" s="7">
        <f t="shared" si="2"/>
        <v>1</v>
      </c>
      <c r="O15" s="1">
        <v>1</v>
      </c>
      <c r="P15" s="1">
        <v>1</v>
      </c>
      <c r="R15" s="1">
        <v>0</v>
      </c>
      <c r="T15" s="1">
        <v>0</v>
      </c>
      <c r="U15" s="1">
        <v>0</v>
      </c>
      <c r="V15" s="1">
        <v>2</v>
      </c>
      <c r="X15" s="1">
        <v>1</v>
      </c>
      <c r="Y15" s="1">
        <v>0</v>
      </c>
      <c r="Z15" s="1">
        <v>0</v>
      </c>
      <c r="AA15" s="1">
        <v>0</v>
      </c>
      <c r="AC15" s="1">
        <v>4</v>
      </c>
      <c r="AE15" s="1">
        <f t="shared" si="3"/>
        <v>6</v>
      </c>
      <c r="AG15" s="12">
        <f t="shared" si="4"/>
        <v>6</v>
      </c>
    </row>
    <row r="16" spans="1:33" ht="12.75">
      <c r="A16" s="1">
        <v>45</v>
      </c>
      <c r="B16" s="1" t="s">
        <v>72</v>
      </c>
      <c r="C16" s="1">
        <v>0</v>
      </c>
      <c r="D16" s="1">
        <v>0</v>
      </c>
      <c r="E16" s="7" t="str">
        <f t="shared" si="0"/>
        <v>0</v>
      </c>
      <c r="G16" s="1">
        <v>0</v>
      </c>
      <c r="H16" s="1">
        <v>0</v>
      </c>
      <c r="I16" s="7" t="str">
        <f t="shared" si="1"/>
        <v>0</v>
      </c>
      <c r="K16" s="1">
        <v>0</v>
      </c>
      <c r="L16" s="1">
        <v>0</v>
      </c>
      <c r="M16" s="7" t="str">
        <f t="shared" si="2"/>
        <v>0</v>
      </c>
      <c r="O16" s="1">
        <v>0</v>
      </c>
      <c r="P16" s="1">
        <v>1</v>
      </c>
      <c r="R16" s="1">
        <v>0</v>
      </c>
      <c r="T16" s="1">
        <v>0</v>
      </c>
      <c r="U16" s="1">
        <v>0</v>
      </c>
      <c r="V16" s="1">
        <v>0</v>
      </c>
      <c r="X16" s="1">
        <v>0</v>
      </c>
      <c r="Y16" s="1">
        <v>0</v>
      </c>
      <c r="Z16" s="1">
        <v>0</v>
      </c>
      <c r="AA16" s="1">
        <v>0</v>
      </c>
      <c r="AC16" s="1">
        <v>2</v>
      </c>
      <c r="AE16" s="1">
        <f t="shared" si="3"/>
        <v>0</v>
      </c>
      <c r="AG16" s="12">
        <f t="shared" si="4"/>
        <v>1</v>
      </c>
    </row>
    <row r="17" spans="1:33" ht="12.75">
      <c r="A17" s="1">
        <v>51</v>
      </c>
      <c r="B17" s="1" t="s">
        <v>73</v>
      </c>
      <c r="C17" s="1">
        <v>0</v>
      </c>
      <c r="D17" s="1">
        <v>0</v>
      </c>
      <c r="E17" s="7" t="str">
        <f t="shared" si="0"/>
        <v>0</v>
      </c>
      <c r="G17" s="1">
        <v>1</v>
      </c>
      <c r="H17" s="1">
        <v>2</v>
      </c>
      <c r="I17" s="7">
        <f t="shared" si="1"/>
        <v>0.5</v>
      </c>
      <c r="K17" s="1">
        <v>0</v>
      </c>
      <c r="L17" s="1">
        <v>0</v>
      </c>
      <c r="M17" s="7" t="str">
        <f t="shared" si="2"/>
        <v>0</v>
      </c>
      <c r="O17" s="1">
        <v>2</v>
      </c>
      <c r="P17" s="1">
        <v>0</v>
      </c>
      <c r="R17" s="1">
        <v>0</v>
      </c>
      <c r="T17" s="1">
        <v>0</v>
      </c>
      <c r="U17" s="1">
        <v>0</v>
      </c>
      <c r="V17" s="1">
        <v>0</v>
      </c>
      <c r="X17" s="1">
        <v>1</v>
      </c>
      <c r="Y17" s="1">
        <v>0</v>
      </c>
      <c r="Z17" s="1">
        <v>0</v>
      </c>
      <c r="AA17" s="1">
        <v>0</v>
      </c>
      <c r="AC17" s="1">
        <v>2</v>
      </c>
      <c r="AE17" s="1">
        <f t="shared" si="3"/>
        <v>2</v>
      </c>
      <c r="AG17" s="12">
        <f t="shared" si="4"/>
        <v>7</v>
      </c>
    </row>
    <row r="18" spans="1:33" ht="12.75">
      <c r="A18" s="1">
        <v>53</v>
      </c>
      <c r="B18" s="1" t="s">
        <v>74</v>
      </c>
      <c r="C18" s="1">
        <v>1</v>
      </c>
      <c r="D18" s="1">
        <v>2</v>
      </c>
      <c r="E18" s="7">
        <f t="shared" si="0"/>
        <v>0.5</v>
      </c>
      <c r="G18" s="1">
        <v>1</v>
      </c>
      <c r="H18" s="1">
        <v>1</v>
      </c>
      <c r="I18" s="7">
        <f t="shared" si="1"/>
        <v>1</v>
      </c>
      <c r="K18" s="1">
        <v>0</v>
      </c>
      <c r="L18" s="1">
        <v>0</v>
      </c>
      <c r="M18" s="7" t="str">
        <f t="shared" si="2"/>
        <v>0</v>
      </c>
      <c r="O18" s="1">
        <v>1</v>
      </c>
      <c r="P18" s="1">
        <v>1</v>
      </c>
      <c r="R18" s="1">
        <v>0</v>
      </c>
      <c r="T18" s="1">
        <v>0</v>
      </c>
      <c r="U18" s="1">
        <v>1</v>
      </c>
      <c r="V18" s="1">
        <v>0</v>
      </c>
      <c r="X18" s="1">
        <v>0</v>
      </c>
      <c r="Y18" s="1">
        <v>1</v>
      </c>
      <c r="Z18" s="1">
        <v>0</v>
      </c>
      <c r="AA18" s="1">
        <v>0</v>
      </c>
      <c r="AC18" s="1">
        <v>4</v>
      </c>
      <c r="AE18" s="1">
        <f t="shared" si="3"/>
        <v>5</v>
      </c>
      <c r="AG18" s="12">
        <f t="shared" si="4"/>
        <v>7</v>
      </c>
    </row>
    <row r="19" spans="1:33" ht="12.75">
      <c r="A19" s="1">
        <v>55</v>
      </c>
      <c r="B19" s="4" t="s">
        <v>75</v>
      </c>
      <c r="C19" s="1">
        <v>0</v>
      </c>
      <c r="D19" s="1">
        <v>0</v>
      </c>
      <c r="E19" s="7" t="str">
        <f t="shared" si="0"/>
        <v>0</v>
      </c>
      <c r="G19" s="1">
        <v>1</v>
      </c>
      <c r="H19" s="1">
        <v>1</v>
      </c>
      <c r="I19" s="7">
        <f t="shared" si="1"/>
        <v>1</v>
      </c>
      <c r="K19" s="1">
        <v>1</v>
      </c>
      <c r="L19" s="1">
        <v>2</v>
      </c>
      <c r="M19" s="7">
        <f t="shared" si="2"/>
        <v>0.5</v>
      </c>
      <c r="O19" s="1">
        <v>0</v>
      </c>
      <c r="P19" s="1">
        <v>2</v>
      </c>
      <c r="R19" s="1">
        <v>1</v>
      </c>
      <c r="T19" s="1">
        <v>0</v>
      </c>
      <c r="U19" s="1">
        <v>0</v>
      </c>
      <c r="V19" s="1">
        <v>1</v>
      </c>
      <c r="X19" s="1">
        <v>0</v>
      </c>
      <c r="Y19" s="1">
        <v>1</v>
      </c>
      <c r="Z19" s="1">
        <v>0</v>
      </c>
      <c r="AA19" s="1">
        <v>2</v>
      </c>
      <c r="AC19" s="1">
        <v>4</v>
      </c>
      <c r="AE19" s="1">
        <f t="shared" si="3"/>
        <v>3</v>
      </c>
      <c r="AG19" s="12">
        <f t="shared" si="4"/>
        <v>9</v>
      </c>
    </row>
    <row r="20" spans="1:33" ht="12.75">
      <c r="A20" s="1"/>
      <c r="B20" s="1"/>
      <c r="C20" s="1">
        <v>0</v>
      </c>
      <c r="D20" s="1">
        <v>0</v>
      </c>
      <c r="E20" s="7" t="str">
        <f t="shared" si="0"/>
        <v>0</v>
      </c>
      <c r="G20" s="1">
        <v>0</v>
      </c>
      <c r="H20" s="1">
        <v>0</v>
      </c>
      <c r="I20" s="7" t="str">
        <f t="shared" si="1"/>
        <v>0</v>
      </c>
      <c r="K20" s="1">
        <v>0</v>
      </c>
      <c r="L20" s="1">
        <v>0</v>
      </c>
      <c r="M20" s="7" t="str">
        <f t="shared" si="2"/>
        <v>0</v>
      </c>
      <c r="O20" s="1">
        <v>0</v>
      </c>
      <c r="P20" s="1">
        <v>0</v>
      </c>
      <c r="R20" s="1">
        <v>0</v>
      </c>
      <c r="T20" s="1">
        <v>0</v>
      </c>
      <c r="U20" s="1">
        <v>0</v>
      </c>
      <c r="V20" s="1">
        <v>0</v>
      </c>
      <c r="X20" s="1">
        <v>0</v>
      </c>
      <c r="Y20" s="1">
        <v>0</v>
      </c>
      <c r="Z20" s="1">
        <v>0</v>
      </c>
      <c r="AA20" s="1">
        <v>0</v>
      </c>
      <c r="AC20" s="1">
        <v>0</v>
      </c>
      <c r="AE20" s="1">
        <f t="shared" si="3"/>
        <v>0</v>
      </c>
      <c r="AG20" s="12">
        <f t="shared" si="4"/>
        <v>0</v>
      </c>
    </row>
    <row r="21" spans="1:33" ht="12.75">
      <c r="A21" s="1"/>
      <c r="B21" s="1"/>
      <c r="C21" s="1">
        <v>0</v>
      </c>
      <c r="D21" s="1">
        <v>0</v>
      </c>
      <c r="E21" s="7" t="str">
        <f t="shared" si="0"/>
        <v>0</v>
      </c>
      <c r="G21" s="1">
        <v>0</v>
      </c>
      <c r="H21" s="1">
        <v>0</v>
      </c>
      <c r="I21" s="7" t="str">
        <f t="shared" si="1"/>
        <v>0</v>
      </c>
      <c r="K21" s="1">
        <v>0</v>
      </c>
      <c r="L21" s="1">
        <v>0</v>
      </c>
      <c r="M21" s="7" t="str">
        <f t="shared" si="2"/>
        <v>0</v>
      </c>
      <c r="O21" s="1">
        <v>0</v>
      </c>
      <c r="P21" s="1">
        <v>0</v>
      </c>
      <c r="R21" s="1">
        <v>0</v>
      </c>
      <c r="T21" s="1">
        <v>0</v>
      </c>
      <c r="U21" s="1">
        <v>0</v>
      </c>
      <c r="V21" s="1">
        <v>0</v>
      </c>
      <c r="X21" s="1">
        <v>0</v>
      </c>
      <c r="Y21" s="1">
        <v>0</v>
      </c>
      <c r="Z21" s="1">
        <v>0</v>
      </c>
      <c r="AA21" s="1">
        <v>0</v>
      </c>
      <c r="AC21" s="1">
        <v>0</v>
      </c>
      <c r="AE21" s="1">
        <f t="shared" si="3"/>
        <v>0</v>
      </c>
      <c r="AG21" s="12">
        <f t="shared" si="4"/>
        <v>0</v>
      </c>
    </row>
    <row r="22" spans="1:33" ht="12.75">
      <c r="A22" s="1"/>
      <c r="B22" s="1"/>
      <c r="C22" s="1"/>
      <c r="D22" s="1"/>
      <c r="E22" s="7" t="str">
        <f t="shared" si="0"/>
        <v>0</v>
      </c>
      <c r="G22" s="1"/>
      <c r="H22" s="1"/>
      <c r="I22" s="7" t="str">
        <f t="shared" si="1"/>
        <v>0</v>
      </c>
      <c r="K22" s="1"/>
      <c r="L22" s="1"/>
      <c r="M22" s="7" t="str">
        <f t="shared" si="2"/>
        <v>0</v>
      </c>
      <c r="O22" s="1"/>
      <c r="P22" s="1"/>
      <c r="R22" s="1"/>
      <c r="T22" s="1"/>
      <c r="U22" s="1"/>
      <c r="V22" s="1"/>
      <c r="X22" s="1"/>
      <c r="Y22" s="1"/>
      <c r="Z22" s="1"/>
      <c r="AA22" s="1"/>
      <c r="AC22" s="1"/>
      <c r="AE22" s="1">
        <f t="shared" si="3"/>
        <v>0</v>
      </c>
      <c r="AG22" s="12">
        <f t="shared" si="4"/>
        <v>0</v>
      </c>
    </row>
    <row r="23" spans="1:33" ht="12.75">
      <c r="A23" s="1"/>
      <c r="B23" s="1"/>
      <c r="C23" s="1"/>
      <c r="D23" s="1"/>
      <c r="E23" s="7"/>
      <c r="G23" s="1"/>
      <c r="H23" s="1"/>
      <c r="I23" s="7"/>
      <c r="K23" s="1"/>
      <c r="L23" s="1"/>
      <c r="M23" s="7"/>
      <c r="O23" s="1"/>
      <c r="P23" s="1"/>
      <c r="R23" s="1"/>
      <c r="T23" s="1"/>
      <c r="U23" s="1"/>
      <c r="V23" s="1"/>
      <c r="X23" s="1"/>
      <c r="Y23" s="1"/>
      <c r="Z23" s="1"/>
      <c r="AA23" s="1"/>
      <c r="AC23" s="1"/>
      <c r="AE23" s="1"/>
      <c r="AG23" s="12"/>
    </row>
    <row r="24" spans="1:33" ht="12.75">
      <c r="A24" s="1"/>
      <c r="B24" s="1"/>
      <c r="C24" s="1"/>
      <c r="D24" s="1"/>
      <c r="E24" s="7"/>
      <c r="G24" s="1"/>
      <c r="H24" s="1"/>
      <c r="I24" s="7"/>
      <c r="K24" s="1"/>
      <c r="L24" s="1"/>
      <c r="M24" s="7"/>
      <c r="O24" s="1"/>
      <c r="P24" s="1"/>
      <c r="R24" s="1"/>
      <c r="T24" s="1"/>
      <c r="U24" s="1"/>
      <c r="V24" s="1"/>
      <c r="X24" s="1"/>
      <c r="Y24" s="1"/>
      <c r="Z24" s="1"/>
      <c r="AA24" s="1"/>
      <c r="AC24" s="1"/>
      <c r="AE24" s="1"/>
      <c r="AG24" s="12"/>
    </row>
    <row r="25" spans="1:33" ht="12.75">
      <c r="A25" s="1"/>
      <c r="B25" s="1"/>
      <c r="C25" s="1"/>
      <c r="D25" s="1"/>
      <c r="E25" s="7"/>
      <c r="G25" s="1"/>
      <c r="H25" s="1"/>
      <c r="I25" s="7"/>
      <c r="K25" s="1"/>
      <c r="L25" s="1"/>
      <c r="M25" s="7"/>
      <c r="O25" s="1"/>
      <c r="P25" s="1"/>
      <c r="R25" s="1"/>
      <c r="T25" s="1"/>
      <c r="U25" s="1"/>
      <c r="V25" s="1"/>
      <c r="X25" s="1"/>
      <c r="Y25" s="1"/>
      <c r="Z25" s="1"/>
      <c r="AA25" s="1"/>
      <c r="AC25" s="1"/>
      <c r="AE25" s="1"/>
      <c r="AG25" s="12"/>
    </row>
    <row r="26" spans="1:33" ht="12.75">
      <c r="A26" s="28" t="s">
        <v>7</v>
      </c>
      <c r="B26" s="29"/>
      <c r="C26" s="1"/>
      <c r="D26" s="1"/>
      <c r="E26" s="7"/>
      <c r="G26" s="1"/>
      <c r="H26" s="1"/>
      <c r="I26" s="7"/>
      <c r="K26" s="1"/>
      <c r="L26" s="1"/>
      <c r="M26" s="7"/>
      <c r="O26" s="1"/>
      <c r="P26" s="1"/>
      <c r="R26" s="1"/>
      <c r="T26" s="1"/>
      <c r="U26" s="1"/>
      <c r="V26" s="1"/>
      <c r="X26" s="1"/>
      <c r="Y26" s="1"/>
      <c r="Z26" s="1"/>
      <c r="AA26" s="1"/>
      <c r="AC26" s="1"/>
      <c r="AE26" s="1"/>
      <c r="AG26" s="12"/>
    </row>
    <row r="27" spans="1:33" ht="12.75">
      <c r="A27" s="28" t="s">
        <v>43</v>
      </c>
      <c r="B27" s="29"/>
      <c r="C27" s="1">
        <f>SUM(C9:C24)</f>
        <v>3</v>
      </c>
      <c r="D27" s="1">
        <f>SUM(D9:D24)</f>
        <v>12</v>
      </c>
      <c r="E27" s="7">
        <f t="shared" si="0"/>
        <v>0.25</v>
      </c>
      <c r="G27" s="1">
        <f>SUM(G9:G24)</f>
        <v>15</v>
      </c>
      <c r="H27" s="1">
        <f>SUM(H9:H24)</f>
        <v>33</v>
      </c>
      <c r="I27" s="7">
        <f t="shared" si="1"/>
        <v>0.45454545454545453</v>
      </c>
      <c r="K27" s="1">
        <f>SUM(K9:K24)</f>
        <v>11</v>
      </c>
      <c r="L27" s="1">
        <f>SUM(L9:L24)</f>
        <v>19</v>
      </c>
      <c r="M27" s="7">
        <f t="shared" si="2"/>
        <v>0.5789473684210527</v>
      </c>
      <c r="O27" s="1">
        <f>SUM(O9:O24)</f>
        <v>9</v>
      </c>
      <c r="P27" s="1">
        <f>SUM(P9:P24)</f>
        <v>17</v>
      </c>
      <c r="R27" s="1">
        <f>SUM(R9:R24)</f>
        <v>14</v>
      </c>
      <c r="T27" s="1">
        <f>SUM(T9:T24)</f>
        <v>1</v>
      </c>
      <c r="U27" s="1">
        <f>SUM(U9:U24)</f>
        <v>4</v>
      </c>
      <c r="V27" s="1">
        <f>SUM(V9:V24)</f>
        <v>3</v>
      </c>
      <c r="X27" s="1">
        <f>SUM(X9:X24)</f>
        <v>13</v>
      </c>
      <c r="Y27" s="1">
        <f>SUM(Y9:Y24)</f>
        <v>14</v>
      </c>
      <c r="Z27" s="1">
        <f>SUM(Z9:Z24)</f>
        <v>0</v>
      </c>
      <c r="AA27" s="1">
        <f>SUM(AA9:AA24)</f>
        <v>3</v>
      </c>
      <c r="AC27" s="1"/>
      <c r="AE27" s="1">
        <f t="shared" si="3"/>
        <v>50</v>
      </c>
      <c r="AG27" s="12">
        <f t="shared" si="4"/>
        <v>77</v>
      </c>
    </row>
    <row r="28" spans="1:33" ht="12.75">
      <c r="A28" s="28" t="str">
        <f>C3</f>
        <v>Winside</v>
      </c>
      <c r="B28" s="29"/>
      <c r="C28" s="1">
        <v>3</v>
      </c>
      <c r="D28" s="1">
        <v>12</v>
      </c>
      <c r="E28" s="7">
        <f t="shared" si="0"/>
        <v>0.25</v>
      </c>
      <c r="G28" s="1">
        <v>4</v>
      </c>
      <c r="H28" s="1">
        <v>22</v>
      </c>
      <c r="I28" s="7">
        <f t="shared" si="1"/>
        <v>0.18181818181818182</v>
      </c>
      <c r="K28" s="1">
        <v>1</v>
      </c>
      <c r="L28" s="1">
        <v>6</v>
      </c>
      <c r="M28" s="7">
        <f t="shared" si="2"/>
        <v>0.16666666666666666</v>
      </c>
      <c r="O28" s="1">
        <v>0</v>
      </c>
      <c r="P28" s="1">
        <v>0</v>
      </c>
      <c r="Q28" t="s">
        <v>33</v>
      </c>
      <c r="R28" s="1">
        <v>20</v>
      </c>
      <c r="T28" s="1">
        <v>0</v>
      </c>
      <c r="U28" s="1">
        <v>0</v>
      </c>
      <c r="V28" s="1">
        <v>0</v>
      </c>
      <c r="X28" s="1">
        <v>0</v>
      </c>
      <c r="Y28" s="1">
        <v>0</v>
      </c>
      <c r="Z28" s="1">
        <v>0</v>
      </c>
      <c r="AA28" s="1">
        <v>0</v>
      </c>
      <c r="AC28" s="1"/>
      <c r="AE28" s="1">
        <f t="shared" si="3"/>
        <v>18</v>
      </c>
      <c r="AG28" s="12">
        <f t="shared" si="4"/>
        <v>-34</v>
      </c>
    </row>
  </sheetData>
  <sheetProtection/>
  <mergeCells count="19">
    <mergeCell ref="H1:V1"/>
    <mergeCell ref="AB2:AG2"/>
    <mergeCell ref="C3:G3"/>
    <mergeCell ref="X4:AA4"/>
    <mergeCell ref="A27:B27"/>
    <mergeCell ref="A28:B28"/>
    <mergeCell ref="AC7:AC8"/>
    <mergeCell ref="AE7:AE8"/>
    <mergeCell ref="X7:AA7"/>
    <mergeCell ref="R7:R8"/>
    <mergeCell ref="AG7:AG8"/>
    <mergeCell ref="A26:B26"/>
    <mergeCell ref="X5:AA5"/>
    <mergeCell ref="A7:B7"/>
    <mergeCell ref="C7:E7"/>
    <mergeCell ref="G7:I7"/>
    <mergeCell ref="T7:V7"/>
    <mergeCell ref="K7:M7"/>
    <mergeCell ref="O7:P7"/>
  </mergeCells>
  <printOptions/>
  <pageMargins left="0.25" right="0.25" top="1" bottom="1" header="0.5" footer="0.5"/>
  <pageSetup orientation="landscape" scale="99"/>
  <colBreaks count="1" manualBreakCount="1">
    <brk id="3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Howells Public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Howells Public School</dc:creator>
  <cp:keywords/>
  <dc:description/>
  <cp:lastModifiedBy>Plainview Schools</cp:lastModifiedBy>
  <cp:lastPrinted>2015-02-26T16:27:58Z</cp:lastPrinted>
  <dcterms:created xsi:type="dcterms:W3CDTF">2005-12-06T21:26:33Z</dcterms:created>
  <dcterms:modified xsi:type="dcterms:W3CDTF">2015-02-27T20:54:27Z</dcterms:modified>
  <cp:category/>
  <cp:version/>
  <cp:contentType/>
  <cp:contentStatus/>
</cp:coreProperties>
</file>